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Anexo I - 40h" sheetId="1" state="visible" r:id="rId2"/>
    <sheet name="Anexo II - 20h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<sst xmlns="http://schemas.openxmlformats.org/spreadsheetml/2006/main" count="407" uniqueCount="161">
  <si>
    <t>ESTUDO DA CARGA HORÁRIA SEMANAL DOS PROFESSORES DO IFCE 40H ou 40H D.E.</t>
  </si>
  <si>
    <t>Total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</si>
  <si>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</si>
  <si>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</si>
  <si>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</si>
  <si>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</si>
  <si>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</si>
  <si>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</si>
  <si>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</si>
  <si>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</si>
  <si>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</si>
  <si>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</si>
  <si>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</si>
  <si>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</si>
  <si>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</si>
  <si>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</si>
  <si>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</si>
  <si>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</si>
  <si>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Subtotal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</si>
  <si>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</si>
  <si>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</si>
  <si>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</si>
  <si>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</si>
  <si>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</si>
  <si>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</si>
  <si>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</si>
  <si>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</si>
  <si>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</si>
  <si>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</si>
  <si>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</si>
  <si>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</si>
  <si>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</si>
  <si>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</si>
  <si>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</si>
  <si>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</si>
  <si>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Num. de Estudantes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</si>
  <si>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</si>
  <si>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</si>
  <si>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</si>
  <si>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</si>
  <si>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</si>
  <si>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</si>
  <si>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</si>
  <si>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</si>
  <si>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</si>
  <si>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</si>
  <si>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</si>
  <si>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</si>
  <si>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</si>
  <si>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</si>
  <si>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Num. de Laboratórios</t>
  </si>
  <si>
    <t>5.2</t>
  </si>
  <si>
    <t>Projetos ou atividades complementares de ensino extracurriculares</t>
  </si>
  <si>
    <t>Num. de Projetos</t>
  </si>
  <si>
    <t>ATIVIDADES DE PESQUISA APLICADA (até 18 horas)</t>
  </si>
  <si>
    <t>6</t>
  </si>
  <si>
    <t>ATIVIDADES DE PESQUISA APLICADA</t>
  </si>
  <si>
    <t>carga horária máxima por atividade</t>
  </si>
  <si>
    <t>6.1</t>
  </si>
  <si>
    <t>Coordenação de projeto de pesquisa aplicada, desenvolvimento ou inovação cadastrado na PRPI com fomento IFCE ou sem recursos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</si>
  <si>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</si>
  <si>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</si>
  <si>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</si>
  <si>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</si>
  <si>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</si>
  <si>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</si>
  <si>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</si>
  <si>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</si>
  <si>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Num. de Bolsas</t>
  </si>
  <si>
    <t>6.6</t>
  </si>
  <si>
    <t>Participação em programa de pós-graduação em nível de mestrado ou doutorado como docente COLABORADOR (do IFCE ou outra IES com anuência)</t>
  </si>
  <si>
    <t>Num. de Programas</t>
  </si>
  <si>
    <t>6.7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</si>
  <si>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</si>
  <si>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</si>
  <si>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</si>
  <si>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</si>
  <si>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</si>
  <si>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</si>
  <si>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</si>
  <si>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</si>
  <si>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</si>
  <si>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</si>
  <si>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</si>
  <si>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</si>
  <si>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Num. de Coordenações</t>
  </si>
  <si>
    <t>7.5</t>
  </si>
  <si>
    <t>Coordenação dos NAPNEs e NEABIs</t>
  </si>
  <si>
    <t>7.6</t>
  </si>
  <si>
    <t>Paticipação em NAPNEs e NEABIs</t>
  </si>
  <si>
    <t>Num. de Paticipações</t>
  </si>
  <si>
    <t>7.7</t>
  </si>
  <si>
    <t>Cursos FIC (Quantidade de horas por curso)</t>
  </si>
  <si>
    <t>7.8</t>
  </si>
  <si>
    <t>Preparação + Planejamento dos cursos FIC</t>
  </si>
  <si>
    <t>horas</t>
  </si>
  <si>
    <t>7.9</t>
  </si>
  <si>
    <t>Planejamento e organização de eventos de extensão</t>
  </si>
  <si>
    <t>Num. de Eventos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</si>
  <si>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</si>
  <si>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</si>
  <si>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</si>
  <si>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</si>
  <si>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</si>
  <si>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</si>
  <si>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</si>
  <si>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</si>
  <si>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</si>
  <si>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</si>
  <si>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</si>
  <si>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</si>
  <si>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</si>
  <si>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</si>
  <si>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</si>
  <si>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</si>
  <si>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</si>
  <si>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</si>
  <si>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</si>
  <si>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</si>
  <si>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</si>
  <si>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</si>
  <si>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</si>
  <si>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Assistência</t>
  </si>
  <si>
    <t>8.8</t>
  </si>
  <si>
    <t>Coordenador de programa institucional: ensino, pesquisa ou extensão</t>
  </si>
  <si>
    <t>Programa</t>
  </si>
  <si>
    <t>ATIVIDADES EM COMISSÕES OU DE FISCALIZAÇÃO (até 18 horas)</t>
  </si>
  <si>
    <t>9</t>
  </si>
  <si>
    <t>ATIVIDADES EM COMISSÕES OU DE FISCALIZAÇÃO</t>
  </si>
  <si>
    <t>9.1</t>
  </si>
  <si>
    <t>Conselhos, comissões ou comitês permanentes institucionais</t>
  </si>
  <si>
    <t>9.2</t>
  </si>
  <si>
    <t>Comissão Própria de Avaliação e Comissão Permanente de Pessoal Docente (Central)</t>
  </si>
  <si>
    <t>9.3</t>
  </si>
  <si>
    <t>Comissão Própria de Avaliação e Comissão Permanente de Pessoal Docente (Local)</t>
  </si>
  <si>
    <t>9.4</t>
  </si>
  <si>
    <t>Conselhos ou comitês permanentes externos</t>
  </si>
  <si>
    <t>9.5</t>
  </si>
  <si>
    <t>Colegiado de Cursos</t>
  </si>
  <si>
    <t>9.6</t>
  </si>
  <si>
    <t>Núcleo Docente Estruturante (NDE)</t>
  </si>
  <si>
    <t>9.7</t>
  </si>
  <si>
    <t>Comissão de Processo Administrativo Disciplinar</t>
  </si>
  <si>
    <t>Processo</t>
  </si>
  <si>
    <t>9.8</t>
  </si>
  <si>
    <t>Participação em Direção Sindical como titular</t>
  </si>
  <si>
    <t>9.9</t>
  </si>
  <si>
    <t>Fiscalização de contrato</t>
  </si>
  <si>
    <t>Contrato</t>
  </si>
  <si>
    <t>TOTAL</t>
  </si>
  <si>
    <t>Campos a serem preenchidos na simulação</t>
  </si>
  <si>
    <t>ESTUDO DA CARGA HORÁRIA SEMANAL DOS PROFESSORES DO IFCE 20H</t>
  </si>
  <si>
    <t>ATIVIDADES DE ENSINO (até 20 horas)</t>
  </si>
  <si>
    <t>ATIVIDADES DE MANUTENÇÃO AO ENSINO (até 6 horas)</t>
  </si>
  <si>
    <t>ATIVIDADES DE ORIENTAÇÃO AO DISCENTE (até 4 horas)</t>
  </si>
  <si>
    <t>ATIVIDADES DE ENSINO EXTRACURRICULAR  (até 4 horas)</t>
  </si>
  <si>
    <t>ATIVIDADES DE PESQUISA APLICADA (até 4 horas)</t>
  </si>
  <si>
    <t>ATIVIDADES DE EXTENSÃO (até 4 horas)</t>
  </si>
  <si>
    <t>Duração do Curso</t>
  </si>
  <si>
    <t>ATIVIDADES EM COMISSÕES OU DE FISCALIZAÇÃO (até 4 horas)</t>
  </si>
  <si>
    <t>8.9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</si>
</sst>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"/>
    <numFmt numFmtId="167" formatCode="0"/>
  </numFmts>
  <fonts count="8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FFFFF"/>
      </patternFill>
    </fill>
    <fill>
      <patternFill patternType="solid">
        <fgColor rgb="FFFCE5CD"/>
        <bgColor rgb="FFF3F3F3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FCE5CD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3F3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5C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79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90" zoomScaleNormal="90" zoomScalePageLayoutView="100" workbookViewId="0">
      <selection pane="topLeft" activeCell="F63" activeCellId="0" sqref="F63"/>
    </sheetView>
  </sheetViews>
  <sheetFormatPr defaultRowHeight="12.75"/>
  <cols>
    <col collapsed="false" hidden="false" max="1" min="1" style="0" width="7.4234693877551"/>
    <col collapsed="false" hidden="false" max="2" min="2" style="0" width="91.2806122448979"/>
    <col collapsed="false" hidden="false" max="4" min="3" style="0" width="8.56632653061224"/>
    <col collapsed="false" hidden="false" max="5" min="5" style="1" width="14.8571428571429"/>
    <col collapsed="false" hidden="false" max="6" min="6" style="0" width="14.5714285714286"/>
    <col collapsed="false" hidden="false" max="7" min="7" style="0" width="14.280612244898"/>
    <col collapsed="false" hidden="false" max="8" min="8" style="0" width="10.7091836734694"/>
    <col collapsed="false" hidden="false" max="10" min="9" style="0" width="30.4285714285714"/>
    <col collapsed="false" hidden="false" max="11" min="11" style="0" width="30.0051020408163"/>
    <col collapsed="false" hidden="false" max="12" min="12" style="0" width="14.4285714285714"/>
    <col collapsed="false" hidden="false" max="26" min="13" style="0" width="8.70918367346939"/>
    <col collapsed="false" hidden="false" max="1025" min="27" style="0" width="17.285714285714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5" hidden="false" customHeight="false" outlineLevel="0" collapsed="false">
      <c r="A2" s="6"/>
      <c r="B2" s="7"/>
      <c r="C2" s="8" t="s">
        <v>1</v>
      </c>
      <c r="D2" s="8"/>
      <c r="E2" s="8"/>
      <c r="F2" s="8"/>
      <c r="G2" s="8" t="n">
        <f aca="false">G73</f>
        <v>21</v>
      </c>
      <c r="H2" s="3"/>
      <c r="I2" s="3"/>
      <c r="J2" s="3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5" hidden="false" customHeight="false" outlineLevel="0" collapsed="false">
      <c r="A3" s="8" t="s">
        <v>2</v>
      </c>
      <c r="B3" s="8"/>
      <c r="C3" s="8"/>
      <c r="D3" s="8"/>
      <c r="E3" s="8"/>
      <c r="F3" s="8"/>
      <c r="G3" s="8"/>
      <c r="H3" s="9"/>
      <c r="I3" s="9"/>
      <c r="J3" s="9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8"/>
      <c r="B4" s="7"/>
      <c r="C4" s="10"/>
      <c r="D4" s="10"/>
      <c r="E4" s="11"/>
      <c r="F4" s="10"/>
      <c r="G4" s="10"/>
      <c r="H4" s="9"/>
      <c r="I4" s="9"/>
      <c r="J4" s="9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30" hidden="false" customHeight="false" outlineLevel="0" collapsed="false">
      <c r="A5" s="12" t="s">
        <v>3</v>
      </c>
      <c r="B5" s="13" t="s">
        <v>4</v>
      </c>
      <c r="C5" s="14" t="s">
        <v>5</v>
      </c>
      <c r="D5" s="14" t="s">
        <v>6</v>
      </c>
      <c r="E5" s="15" t="s">
        <v>7</v>
      </c>
      <c r="F5" s="14" t="s">
        <v>8</v>
      </c>
      <c r="G5" s="14" t="s">
        <v>9</v>
      </c>
      <c r="H5" s="4"/>
      <c r="I5" s="9"/>
      <c r="J5" s="9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28.5" hidden="false" customHeight="false" outlineLevel="0" collapsed="false">
      <c r="A6" s="6" t="s">
        <v>10</v>
      </c>
      <c r="B6" s="16" t="s">
        <v>11</v>
      </c>
      <c r="C6" s="17" t="n">
        <v>1</v>
      </c>
      <c r="D6" s="17" t="n">
        <v>20</v>
      </c>
      <c r="E6" s="18" t="s">
        <v>12</v>
      </c>
      <c r="F6" s="19"/>
      <c r="G6" s="17" t="n">
        <f aca="false">IF(F6&gt;D6,D6,F6*C6)</f>
        <v>0</v>
      </c>
      <c r="H6" s="4"/>
      <c r="I6" s="3"/>
      <c r="J6" s="3"/>
      <c r="K6" s="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4.9" hidden="false" customHeight="false" outlineLevel="0" collapsed="false">
      <c r="A7" s="6" t="s">
        <v>13</v>
      </c>
      <c r="B7" s="7" t="s">
        <v>14</v>
      </c>
      <c r="C7" s="17" t="n">
        <v>1</v>
      </c>
      <c r="D7" s="17" t="n">
        <v>20</v>
      </c>
      <c r="E7" s="18" t="s">
        <v>12</v>
      </c>
      <c r="F7" s="19"/>
      <c r="G7" s="18" t="n">
        <f aca="false">IF(AND(G6&gt;16,F7&lt;&gt;0),"DIMINUA AS AULAS ACIMA",IF(F7&gt;D7,D7,F7*C7))</f>
        <v>0</v>
      </c>
      <c r="H7" s="4"/>
      <c r="I7" s="3"/>
      <c r="J7" s="3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41.45" hidden="false" customHeight="false" outlineLevel="0" collapsed="false">
      <c r="A8" s="6" t="s">
        <v>15</v>
      </c>
      <c r="B8" s="7" t="s">
        <v>16</v>
      </c>
      <c r="C8" s="17" t="n">
        <v>0.05</v>
      </c>
      <c r="D8" s="17" t="n">
        <v>400</v>
      </c>
      <c r="E8" s="18" t="s">
        <v>17</v>
      </c>
      <c r="F8" s="19"/>
      <c r="G8" s="18" t="n">
        <f aca="false">IF(AND(G6&gt;16,F8&lt;&gt;0),"DIMINUA AS AULAS ACIMA",IF(F8&gt;D8,D8,F8*C8))</f>
        <v>0</v>
      </c>
      <c r="H8" s="4"/>
      <c r="I8" s="3"/>
      <c r="J8" s="3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4.25" hidden="false" customHeight="false" outlineLevel="0" collapsed="false">
      <c r="A9" s="6"/>
      <c r="B9" s="7" t="s">
        <v>18</v>
      </c>
      <c r="C9" s="20"/>
      <c r="D9" s="20"/>
      <c r="E9" s="21"/>
      <c r="F9" s="20"/>
      <c r="G9" s="22" t="n">
        <f aca="false">IF(SUM(G6:G8)&gt;20,20,SUM(G6:G8))</f>
        <v>0</v>
      </c>
      <c r="H9" s="4"/>
      <c r="I9" s="3"/>
      <c r="J9" s="3"/>
      <c r="K9" s="4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5" hidden="false" customHeight="false" outlineLevel="0" collapsed="false">
      <c r="A10" s="12" t="s">
        <v>19</v>
      </c>
      <c r="B10" s="13" t="s">
        <v>20</v>
      </c>
      <c r="C10" s="14" t="s">
        <v>5</v>
      </c>
      <c r="D10" s="14" t="s">
        <v>6</v>
      </c>
      <c r="E10" s="15" t="s">
        <v>7</v>
      </c>
      <c r="F10" s="14" t="s">
        <v>8</v>
      </c>
      <c r="G10" s="14" t="s">
        <v>9</v>
      </c>
      <c r="H10" s="23"/>
      <c r="I10" s="23"/>
      <c r="J10" s="23"/>
      <c r="K10" s="24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customFormat="false" ht="14.25" hidden="false" customHeight="false" outlineLevel="0" collapsed="false">
      <c r="A11" s="6" t="s">
        <v>21</v>
      </c>
      <c r="B11" s="7" t="s">
        <v>22</v>
      </c>
      <c r="C11" s="17" t="n">
        <v>1</v>
      </c>
      <c r="D11" s="17" t="n">
        <v>14</v>
      </c>
      <c r="E11" s="18" t="s">
        <v>23</v>
      </c>
      <c r="F11" s="17" t="n">
        <f aca="false">IF((G9-G12)&gt;14,14,G9-G12)</f>
        <v>0</v>
      </c>
      <c r="G11" s="17" t="n">
        <f aca="false">IF(F11&gt;14,14,F11)</f>
        <v>0</v>
      </c>
      <c r="H11" s="23"/>
      <c r="I11" s="23"/>
      <c r="J11" s="23"/>
      <c r="K11" s="24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customFormat="false" ht="14.25" hidden="false" customHeight="false" outlineLevel="0" collapsed="false">
      <c r="A12" s="6" t="s">
        <v>24</v>
      </c>
      <c r="B12" s="7" t="s">
        <v>25</v>
      </c>
      <c r="C12" s="17" t="n">
        <v>0.2</v>
      </c>
      <c r="D12" s="17" t="n">
        <f aca="false">D6*C12</f>
        <v>4</v>
      </c>
      <c r="E12" s="18" t="s">
        <v>23</v>
      </c>
      <c r="F12" s="17" t="n">
        <f aca="false">ROUNDUP(G9*C12,0)</f>
        <v>0</v>
      </c>
      <c r="G12" s="17" t="n">
        <f aca="false">F12</f>
        <v>0</v>
      </c>
      <c r="H12" s="23"/>
      <c r="I12" s="23"/>
      <c r="J12" s="23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customFormat="false" ht="14.25" hidden="false" customHeight="false" outlineLevel="0" collapsed="false">
      <c r="A13" s="6"/>
      <c r="B13" s="7" t="s">
        <v>18</v>
      </c>
      <c r="C13" s="6"/>
      <c r="D13" s="6"/>
      <c r="E13" s="26"/>
      <c r="F13" s="6"/>
      <c r="G13" s="22" t="n">
        <f aca="false">IF(G9&gt;=18,18,SUM(G11:G12))</f>
        <v>0</v>
      </c>
      <c r="H13" s="23"/>
      <c r="I13" s="23"/>
      <c r="J13" s="23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customFormat="false" ht="15" hidden="false" customHeight="false" outlineLevel="0" collapsed="false">
      <c r="A14" s="12" t="s">
        <v>26</v>
      </c>
      <c r="B14" s="13" t="s">
        <v>27</v>
      </c>
      <c r="C14" s="14" t="s">
        <v>5</v>
      </c>
      <c r="D14" s="14" t="s">
        <v>6</v>
      </c>
      <c r="E14" s="15" t="s">
        <v>7</v>
      </c>
      <c r="F14" s="14" t="s">
        <v>8</v>
      </c>
      <c r="G14" s="14" t="s">
        <v>9</v>
      </c>
      <c r="H14" s="23"/>
      <c r="I14" s="23"/>
      <c r="J14" s="23"/>
      <c r="K14" s="24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customFormat="false" ht="14.25" hidden="false" customHeight="false" outlineLevel="0" collapsed="false">
      <c r="A15" s="6" t="s">
        <v>28</v>
      </c>
      <c r="B15" s="27" t="s">
        <v>29</v>
      </c>
      <c r="C15" s="17" t="n">
        <v>1</v>
      </c>
      <c r="D15" s="17" t="n">
        <v>1</v>
      </c>
      <c r="E15" s="18" t="s">
        <v>30</v>
      </c>
      <c r="F15" s="17" t="n">
        <v>2</v>
      </c>
      <c r="G15" s="17" t="n">
        <f aca="false">F15</f>
        <v>2</v>
      </c>
      <c r="H15" s="23"/>
      <c r="I15" s="23"/>
      <c r="J15" s="23"/>
      <c r="K15" s="24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customFormat="false" ht="14.25" hidden="false" customHeight="false" outlineLevel="0" collapsed="false">
      <c r="A16" s="6"/>
      <c r="B16" s="7" t="s">
        <v>18</v>
      </c>
      <c r="C16" s="6"/>
      <c r="D16" s="6"/>
      <c r="E16" s="26"/>
      <c r="F16" s="6"/>
      <c r="G16" s="22" t="n">
        <v>2</v>
      </c>
      <c r="H16" s="23"/>
      <c r="I16" s="23"/>
      <c r="J16" s="23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customFormat="false" ht="15" hidden="false" customHeight="false" outlineLevel="0" collapsed="false">
      <c r="A17" s="12" t="s">
        <v>31</v>
      </c>
      <c r="B17" s="13" t="s">
        <v>32</v>
      </c>
      <c r="C17" s="14" t="s">
        <v>5</v>
      </c>
      <c r="D17" s="14" t="s">
        <v>6</v>
      </c>
      <c r="E17" s="15" t="s">
        <v>7</v>
      </c>
      <c r="F17" s="14" t="s">
        <v>8</v>
      </c>
      <c r="G17" s="14" t="s">
        <v>9</v>
      </c>
      <c r="H17" s="3"/>
      <c r="I17" s="3"/>
      <c r="J17" s="3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28.5" hidden="false" customHeight="false" outlineLevel="0" collapsed="false">
      <c r="A18" s="6" t="s">
        <v>33</v>
      </c>
      <c r="B18" s="7" t="s">
        <v>34</v>
      </c>
      <c r="C18" s="17" t="n">
        <v>1</v>
      </c>
      <c r="D18" s="17" t="n">
        <v>6</v>
      </c>
      <c r="E18" s="18" t="s">
        <v>35</v>
      </c>
      <c r="F18" s="19" t="n">
        <v>0</v>
      </c>
      <c r="G18" s="17" t="n">
        <f aca="false">F18*C18</f>
        <v>0</v>
      </c>
      <c r="H18" s="4"/>
      <c r="I18" s="3"/>
      <c r="J18" s="3"/>
      <c r="K18" s="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28.5" hidden="false" customHeight="false" outlineLevel="0" collapsed="false">
      <c r="A19" s="6" t="s">
        <v>36</v>
      </c>
      <c r="B19" s="7" t="s">
        <v>37</v>
      </c>
      <c r="C19" s="17" t="n">
        <v>1</v>
      </c>
      <c r="D19" s="17" t="n">
        <v>4</v>
      </c>
      <c r="E19" s="18" t="s">
        <v>35</v>
      </c>
      <c r="F19" s="19" t="n">
        <v>0</v>
      </c>
      <c r="G19" s="17" t="n">
        <f aca="false">F19*C19</f>
        <v>0</v>
      </c>
      <c r="H19" s="4"/>
      <c r="I19" s="3"/>
      <c r="J19" s="3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42.75" hidden="false" customHeight="false" outlineLevel="0" collapsed="false">
      <c r="A20" s="6" t="s">
        <v>38</v>
      </c>
      <c r="B20" s="16" t="s">
        <v>39</v>
      </c>
      <c r="C20" s="17" t="n">
        <v>2</v>
      </c>
      <c r="D20" s="17" t="n">
        <v>4</v>
      </c>
      <c r="E20" s="18" t="s">
        <v>40</v>
      </c>
      <c r="F20" s="19" t="n">
        <v>0</v>
      </c>
      <c r="G20" s="17" t="n">
        <f aca="false">F20*C20</f>
        <v>0</v>
      </c>
      <c r="H20" s="4"/>
      <c r="I20" s="3"/>
      <c r="J20" s="3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28.15" hidden="false" customHeight="false" outlineLevel="0" collapsed="false">
      <c r="A21" s="6" t="s">
        <v>41</v>
      </c>
      <c r="B21" s="7" t="s">
        <v>42</v>
      </c>
      <c r="C21" s="17" t="n">
        <v>2</v>
      </c>
      <c r="D21" s="17" t="n">
        <v>1</v>
      </c>
      <c r="E21" s="18" t="s">
        <v>35</v>
      </c>
      <c r="F21" s="19"/>
      <c r="G21" s="17" t="n">
        <f aca="false">F21*C21</f>
        <v>0</v>
      </c>
      <c r="H21" s="4"/>
      <c r="I21" s="3"/>
      <c r="J21" s="3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28.5" hidden="false" customHeight="false" outlineLevel="0" collapsed="false">
      <c r="A22" s="6" t="s">
        <v>43</v>
      </c>
      <c r="B22" s="28" t="s">
        <v>44</v>
      </c>
      <c r="C22" s="17" t="n">
        <v>10</v>
      </c>
      <c r="D22" s="17" t="n">
        <v>1</v>
      </c>
      <c r="E22" s="18" t="s">
        <v>45</v>
      </c>
      <c r="F22" s="19" t="n">
        <v>0</v>
      </c>
      <c r="G22" s="17" t="n">
        <f aca="false">F22*C22</f>
        <v>0</v>
      </c>
      <c r="H22" s="4"/>
      <c r="I22" s="3"/>
      <c r="J22" s="3"/>
      <c r="K22" s="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4.25" hidden="false" customHeight="false" outlineLevel="0" collapsed="false">
      <c r="A23" s="6"/>
      <c r="B23" s="7" t="s">
        <v>18</v>
      </c>
      <c r="C23" s="6"/>
      <c r="D23" s="6"/>
      <c r="E23" s="26"/>
      <c r="F23" s="6"/>
      <c r="G23" s="22" t="n">
        <f aca="false">IF(SUM(G18:G22)&gt;10,10,SUM(G18:G22))</f>
        <v>0</v>
      </c>
      <c r="H23" s="4"/>
      <c r="I23" s="3"/>
      <c r="J23" s="3"/>
      <c r="K23" s="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5" hidden="false" customHeight="false" outlineLevel="0" collapsed="false">
      <c r="A24" s="12" t="s">
        <v>46</v>
      </c>
      <c r="B24" s="29" t="s">
        <v>47</v>
      </c>
      <c r="C24" s="14" t="s">
        <v>5</v>
      </c>
      <c r="D24" s="14" t="s">
        <v>6</v>
      </c>
      <c r="E24" s="15" t="s">
        <v>7</v>
      </c>
      <c r="F24" s="14" t="s">
        <v>8</v>
      </c>
      <c r="G24" s="14" t="s">
        <v>9</v>
      </c>
      <c r="H24" s="3"/>
      <c r="I24" s="9"/>
      <c r="J24" s="9"/>
      <c r="K24" s="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28.5" hidden="false" customHeight="false" outlineLevel="0" collapsed="false">
      <c r="A25" s="6" t="s">
        <v>48</v>
      </c>
      <c r="B25" s="27" t="s">
        <v>49</v>
      </c>
      <c r="C25" s="17" t="n">
        <v>8</v>
      </c>
      <c r="D25" s="17" t="n">
        <v>1</v>
      </c>
      <c r="E25" s="18" t="s">
        <v>50</v>
      </c>
      <c r="F25" s="19" t="n">
        <v>0</v>
      </c>
      <c r="G25" s="17" t="n">
        <f aca="false">F25*C25</f>
        <v>0</v>
      </c>
      <c r="H25" s="3"/>
      <c r="I25" s="9"/>
      <c r="J25" s="9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28.5" hidden="false" customHeight="false" outlineLevel="0" collapsed="false">
      <c r="A26" s="6" t="s">
        <v>51</v>
      </c>
      <c r="B26" s="27" t="s">
        <v>52</v>
      </c>
      <c r="C26" s="17" t="n">
        <v>1</v>
      </c>
      <c r="D26" s="17" t="n">
        <v>2</v>
      </c>
      <c r="E26" s="18" t="s">
        <v>53</v>
      </c>
      <c r="F26" s="19" t="n">
        <v>0</v>
      </c>
      <c r="G26" s="17" t="n">
        <f aca="false">F26*C26</f>
        <v>0</v>
      </c>
      <c r="H26" s="3"/>
      <c r="I26" s="9"/>
      <c r="J26" s="9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5" hidden="false" customHeight="false" outlineLevel="0" collapsed="false">
      <c r="A27" s="6"/>
      <c r="B27" s="7" t="s">
        <v>18</v>
      </c>
      <c r="C27" s="6"/>
      <c r="D27" s="6"/>
      <c r="E27" s="26"/>
      <c r="F27" s="6"/>
      <c r="G27" s="22" t="n">
        <f aca="false">IF(SUM(G25:G26)&gt;10,10,SUM(G25:G26))</f>
        <v>0</v>
      </c>
      <c r="H27" s="3"/>
      <c r="I27" s="9"/>
      <c r="J27" s="9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5" hidden="false" customHeight="false" outlineLevel="0" collapsed="false">
      <c r="A28" s="14" t="s">
        <v>54</v>
      </c>
      <c r="B28" s="14"/>
      <c r="C28" s="14"/>
      <c r="D28" s="14"/>
      <c r="E28" s="14"/>
      <c r="F28" s="14"/>
      <c r="G28" s="14"/>
      <c r="H28" s="9"/>
      <c r="I28" s="9"/>
      <c r="J28" s="9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5" hidden="false" customHeight="false" outlineLevel="0" collapsed="false">
      <c r="A29" s="12" t="s">
        <v>55</v>
      </c>
      <c r="B29" s="13" t="s">
        <v>56</v>
      </c>
      <c r="C29" s="14" t="s">
        <v>5</v>
      </c>
      <c r="D29" s="14" t="s">
        <v>6</v>
      </c>
      <c r="E29" s="15" t="s">
        <v>7</v>
      </c>
      <c r="F29" s="14" t="s">
        <v>8</v>
      </c>
      <c r="G29" s="14" t="s">
        <v>9</v>
      </c>
      <c r="H29" s="3"/>
      <c r="I29" s="3"/>
      <c r="J29" s="4"/>
      <c r="K29" s="3" t="s">
        <v>57</v>
      </c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28.5" hidden="false" customHeight="false" outlineLevel="0" collapsed="false">
      <c r="A30" s="30" t="s">
        <v>58</v>
      </c>
      <c r="B30" s="31" t="s">
        <v>59</v>
      </c>
      <c r="C30" s="32" t="n">
        <v>4</v>
      </c>
      <c r="D30" s="32" t="n">
        <v>3</v>
      </c>
      <c r="E30" s="18" t="s">
        <v>53</v>
      </c>
      <c r="F30" s="19" t="n">
        <v>0</v>
      </c>
      <c r="G30" s="17" t="n">
        <f aca="false">F30*C30</f>
        <v>0</v>
      </c>
      <c r="H30" s="4"/>
      <c r="I30" s="3"/>
      <c r="J30" s="4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28.5" hidden="false" customHeight="false" outlineLevel="0" collapsed="false">
      <c r="A31" s="30" t="s">
        <v>60</v>
      </c>
      <c r="B31" s="31" t="s">
        <v>61</v>
      </c>
      <c r="C31" s="32" t="n">
        <v>6</v>
      </c>
      <c r="D31" s="32" t="n">
        <v>2</v>
      </c>
      <c r="E31" s="18" t="s">
        <v>53</v>
      </c>
      <c r="F31" s="19" t="n">
        <v>0</v>
      </c>
      <c r="G31" s="17" t="n">
        <f aca="false">F31*C31</f>
        <v>0</v>
      </c>
      <c r="H31" s="4"/>
      <c r="I31" s="3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28.5" hidden="false" customHeight="false" outlineLevel="0" collapsed="false">
      <c r="A32" s="30" t="s">
        <v>62</v>
      </c>
      <c r="B32" s="28" t="s">
        <v>63</v>
      </c>
      <c r="C32" s="32" t="n">
        <v>3</v>
      </c>
      <c r="D32" s="32" t="n">
        <v>2</v>
      </c>
      <c r="E32" s="18" t="s">
        <v>53</v>
      </c>
      <c r="F32" s="19" t="n">
        <v>0</v>
      </c>
      <c r="G32" s="17" t="n">
        <f aca="false">F32*C32</f>
        <v>0</v>
      </c>
      <c r="H32" s="4"/>
      <c r="I32" s="3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28.5" hidden="false" customHeight="false" outlineLevel="0" collapsed="false">
      <c r="A33" s="30" t="s">
        <v>64</v>
      </c>
      <c r="B33" s="28" t="s">
        <v>65</v>
      </c>
      <c r="C33" s="32" t="n">
        <v>2</v>
      </c>
      <c r="D33" s="32" t="n">
        <v>4</v>
      </c>
      <c r="E33" s="18" t="s">
        <v>35</v>
      </c>
      <c r="F33" s="19" t="n">
        <v>0</v>
      </c>
      <c r="G33" s="17" t="n">
        <f aca="false">F33*C33</f>
        <v>0</v>
      </c>
      <c r="H33" s="4"/>
      <c r="I33" s="3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28.5" hidden="false" customHeight="false" outlineLevel="0" collapsed="false">
      <c r="A34" s="30" t="s">
        <v>66</v>
      </c>
      <c r="B34" s="28" t="s">
        <v>67</v>
      </c>
      <c r="C34" s="32" t="n">
        <v>16</v>
      </c>
      <c r="D34" s="32" t="n">
        <v>1</v>
      </c>
      <c r="E34" s="18" t="s">
        <v>68</v>
      </c>
      <c r="F34" s="19" t="n">
        <v>0</v>
      </c>
      <c r="G34" s="17" t="n">
        <f aca="false">F34*C34</f>
        <v>0</v>
      </c>
      <c r="H34" s="4"/>
      <c r="I34" s="3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28.5" hidden="false" customHeight="false" outlineLevel="0" collapsed="false">
      <c r="A35" s="30" t="s">
        <v>69</v>
      </c>
      <c r="B35" s="28" t="s">
        <v>70</v>
      </c>
      <c r="C35" s="32" t="n">
        <v>8</v>
      </c>
      <c r="D35" s="32" t="n">
        <v>1</v>
      </c>
      <c r="E35" s="33" t="s">
        <v>71</v>
      </c>
      <c r="F35" s="19" t="n">
        <v>0</v>
      </c>
      <c r="G35" s="17" t="n">
        <f aca="false">F35*C35</f>
        <v>0</v>
      </c>
      <c r="H35" s="4"/>
      <c r="I35" s="3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28.5" hidden="false" customHeight="false" outlineLevel="0" collapsed="false">
      <c r="A36" s="30" t="s">
        <v>72</v>
      </c>
      <c r="B36" s="28" t="s">
        <v>73</v>
      </c>
      <c r="C36" s="32" t="n">
        <v>16</v>
      </c>
      <c r="D36" s="32" t="n">
        <v>1</v>
      </c>
      <c r="E36" s="33" t="s">
        <v>71</v>
      </c>
      <c r="F36" s="19" t="n">
        <v>0</v>
      </c>
      <c r="G36" s="17" t="n">
        <f aca="false">F36*C36</f>
        <v>0</v>
      </c>
      <c r="H36" s="4"/>
      <c r="I36" s="3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4.25" hidden="false" customHeight="false" outlineLevel="0" collapsed="false">
      <c r="A37" s="6"/>
      <c r="B37" s="27" t="s">
        <v>18</v>
      </c>
      <c r="C37" s="6"/>
      <c r="D37" s="6"/>
      <c r="E37" s="26"/>
      <c r="F37" s="6"/>
      <c r="G37" s="34" t="n">
        <f aca="false">IF(SUM(G30:G36)&gt;18,18,SUM(G30:G36))</f>
        <v>0</v>
      </c>
      <c r="H37" s="3"/>
      <c r="I37" s="3"/>
      <c r="J37" s="3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5" hidden="false" customHeight="false" outlineLevel="0" collapsed="false">
      <c r="A38" s="8" t="s">
        <v>74</v>
      </c>
      <c r="B38" s="8"/>
      <c r="C38" s="8"/>
      <c r="D38" s="8"/>
      <c r="E38" s="8"/>
      <c r="F38" s="8"/>
      <c r="G38" s="8"/>
      <c r="H38" s="3"/>
      <c r="I38" s="3"/>
      <c r="J38" s="3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5" hidden="false" customHeight="false" outlineLevel="0" collapsed="false">
      <c r="A39" s="12" t="s">
        <v>75</v>
      </c>
      <c r="B39" s="29" t="s">
        <v>76</v>
      </c>
      <c r="C39" s="14" t="s">
        <v>5</v>
      </c>
      <c r="D39" s="14" t="s">
        <v>6</v>
      </c>
      <c r="E39" s="15" t="s">
        <v>7</v>
      </c>
      <c r="F39" s="14" t="s">
        <v>8</v>
      </c>
      <c r="G39" s="14" t="s">
        <v>9</v>
      </c>
      <c r="H39" s="9"/>
      <c r="I39" s="4"/>
      <c r="J39" s="3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28.15" hidden="false" customHeight="false" outlineLevel="0" collapsed="false">
      <c r="A40" s="6" t="s">
        <v>77</v>
      </c>
      <c r="B40" s="16" t="s">
        <v>78</v>
      </c>
      <c r="C40" s="32" t="n">
        <v>4</v>
      </c>
      <c r="D40" s="32" t="n">
        <v>3</v>
      </c>
      <c r="E40" s="18" t="s">
        <v>53</v>
      </c>
      <c r="F40" s="19"/>
      <c r="G40" s="17" t="n">
        <f aca="false">F40*C40</f>
        <v>0</v>
      </c>
      <c r="H40" s="3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28.5" hidden="false" customHeight="false" outlineLevel="0" collapsed="false">
      <c r="A41" s="6" t="s">
        <v>79</v>
      </c>
      <c r="B41" s="16" t="s">
        <v>80</v>
      </c>
      <c r="C41" s="32" t="n">
        <v>6</v>
      </c>
      <c r="D41" s="32" t="n">
        <v>2</v>
      </c>
      <c r="E41" s="18" t="s">
        <v>53</v>
      </c>
      <c r="F41" s="19" t="n">
        <v>0</v>
      </c>
      <c r="G41" s="17" t="n">
        <f aca="false">F41*C41</f>
        <v>0</v>
      </c>
      <c r="H41" s="3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28.5" hidden="false" customHeight="false" outlineLevel="0" collapsed="false">
      <c r="A42" s="6" t="s">
        <v>81</v>
      </c>
      <c r="B42" s="16" t="s">
        <v>82</v>
      </c>
      <c r="C42" s="32" t="n">
        <v>3</v>
      </c>
      <c r="D42" s="32" t="n">
        <v>2</v>
      </c>
      <c r="E42" s="18" t="s">
        <v>53</v>
      </c>
      <c r="F42" s="19" t="n">
        <v>0</v>
      </c>
      <c r="G42" s="17" t="n">
        <f aca="false">F42*C42</f>
        <v>0</v>
      </c>
      <c r="H42" s="3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28.5" hidden="false" customHeight="false" outlineLevel="0" collapsed="false">
      <c r="A43" s="6" t="s">
        <v>83</v>
      </c>
      <c r="B43" s="7" t="s">
        <v>84</v>
      </c>
      <c r="C43" s="32" t="n">
        <v>16</v>
      </c>
      <c r="D43" s="32" t="n">
        <v>1</v>
      </c>
      <c r="E43" s="18" t="s">
        <v>85</v>
      </c>
      <c r="F43" s="19" t="n">
        <v>0</v>
      </c>
      <c r="G43" s="17" t="n">
        <f aca="false">F43*C43</f>
        <v>0</v>
      </c>
      <c r="H43" s="3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28.5" hidden="false" customHeight="false" outlineLevel="0" collapsed="false">
      <c r="A44" s="6" t="s">
        <v>86</v>
      </c>
      <c r="B44" s="7" t="s">
        <v>87</v>
      </c>
      <c r="C44" s="32" t="n">
        <v>5</v>
      </c>
      <c r="D44" s="32" t="n">
        <v>1</v>
      </c>
      <c r="E44" s="18" t="s">
        <v>85</v>
      </c>
      <c r="F44" s="19" t="n">
        <v>0</v>
      </c>
      <c r="G44" s="17" t="n">
        <f aca="false">F44*C44</f>
        <v>0</v>
      </c>
      <c r="H44" s="3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28.5" hidden="false" customHeight="false" outlineLevel="0" collapsed="false">
      <c r="A45" s="6" t="s">
        <v>88</v>
      </c>
      <c r="B45" s="7" t="s">
        <v>89</v>
      </c>
      <c r="C45" s="32" t="n">
        <v>3</v>
      </c>
      <c r="D45" s="32" t="n">
        <v>1</v>
      </c>
      <c r="E45" s="33" t="s">
        <v>90</v>
      </c>
      <c r="F45" s="19" t="n">
        <v>0</v>
      </c>
      <c r="G45" s="17" t="n">
        <f aca="false">F45*C45</f>
        <v>0</v>
      </c>
      <c r="H45" s="3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42.75" hidden="false" customHeight="false" outlineLevel="0" collapsed="false">
      <c r="A46" s="6" t="s">
        <v>91</v>
      </c>
      <c r="B46" s="7" t="s">
        <v>92</v>
      </c>
      <c r="C46" s="35" t="n">
        <v>0.05</v>
      </c>
      <c r="D46" s="32" t="n">
        <v>240</v>
      </c>
      <c r="E46" s="33" t="s">
        <v>17</v>
      </c>
      <c r="F46" s="19" t="n">
        <v>0</v>
      </c>
      <c r="G46" s="17" t="n">
        <f aca="false">F46*C46</f>
        <v>0</v>
      </c>
      <c r="H46" s="3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4.25" hidden="false" customHeight="false" outlineLevel="0" collapsed="false">
      <c r="A47" s="6" t="s">
        <v>93</v>
      </c>
      <c r="B47" s="7" t="s">
        <v>94</v>
      </c>
      <c r="C47" s="35" t="n">
        <v>0.05</v>
      </c>
      <c r="D47" s="32" t="n">
        <f aca="false">D46/2</f>
        <v>120</v>
      </c>
      <c r="E47" s="33" t="s">
        <v>95</v>
      </c>
      <c r="F47" s="36" t="n">
        <f aca="false">F46/2</f>
        <v>0</v>
      </c>
      <c r="G47" s="17" t="n">
        <f aca="false">F47*C47</f>
        <v>0</v>
      </c>
      <c r="H47" s="3"/>
      <c r="I47" s="4"/>
      <c r="J47" s="4"/>
      <c r="K47" s="4"/>
      <c r="L47" s="4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28.5" hidden="false" customHeight="false" outlineLevel="0" collapsed="false">
      <c r="A48" s="6" t="s">
        <v>96</v>
      </c>
      <c r="B48" s="27" t="s">
        <v>97</v>
      </c>
      <c r="C48" s="37" t="n">
        <v>1</v>
      </c>
      <c r="D48" s="37" t="n">
        <v>2</v>
      </c>
      <c r="E48" s="33" t="s">
        <v>98</v>
      </c>
      <c r="F48" s="19" t="n">
        <v>0</v>
      </c>
      <c r="G48" s="17" t="n">
        <f aca="false">F48*C48</f>
        <v>0</v>
      </c>
      <c r="H48" s="3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4.25" hidden="false" customHeight="false" outlineLevel="0" collapsed="false">
      <c r="A49" s="6"/>
      <c r="B49" s="7" t="s">
        <v>18</v>
      </c>
      <c r="C49" s="6"/>
      <c r="D49" s="6"/>
      <c r="E49" s="26"/>
      <c r="F49" s="6"/>
      <c r="G49" s="22" t="n">
        <f aca="false">IF(SUM(G40:G48)&gt;18,18,SUM(G40:G48))</f>
        <v>0</v>
      </c>
      <c r="H49" s="3"/>
      <c r="I49" s="3"/>
      <c r="J49" s="4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5" hidden="false" customHeight="false" outlineLevel="0" collapsed="false">
      <c r="A50" s="8" t="s">
        <v>99</v>
      </c>
      <c r="B50" s="8"/>
      <c r="C50" s="8"/>
      <c r="D50" s="8"/>
      <c r="E50" s="8"/>
      <c r="F50" s="8"/>
      <c r="G50" s="8"/>
      <c r="H50" s="9"/>
      <c r="I50" s="3"/>
      <c r="J50" s="3"/>
      <c r="K50" s="4"/>
      <c r="L50" s="4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customFormat="false" ht="15" hidden="false" customHeight="false" outlineLevel="0" collapsed="false">
      <c r="A51" s="12" t="s">
        <v>100</v>
      </c>
      <c r="B51" s="29" t="s">
        <v>101</v>
      </c>
      <c r="C51" s="14" t="s">
        <v>5</v>
      </c>
      <c r="D51" s="14" t="s">
        <v>6</v>
      </c>
      <c r="E51" s="15" t="s">
        <v>7</v>
      </c>
      <c r="F51" s="14" t="s">
        <v>8</v>
      </c>
      <c r="G51" s="14" t="s">
        <v>9</v>
      </c>
      <c r="H51" s="3"/>
      <c r="I51" s="3"/>
      <c r="J51" s="3"/>
      <c r="K51" s="4"/>
      <c r="L51" s="4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customFormat="false" ht="14.25" hidden="false" customHeight="false" outlineLevel="0" collapsed="false">
      <c r="A52" s="6" t="s">
        <v>102</v>
      </c>
      <c r="B52" s="7" t="s">
        <v>103</v>
      </c>
      <c r="C52" s="32" t="n">
        <v>18</v>
      </c>
      <c r="D52" s="38" t="n">
        <v>1</v>
      </c>
      <c r="E52" s="18" t="s">
        <v>104</v>
      </c>
      <c r="F52" s="19" t="n">
        <v>1</v>
      </c>
      <c r="G52" s="17" t="n">
        <f aca="false">F52*C52</f>
        <v>18</v>
      </c>
      <c r="H52" s="3"/>
      <c r="I52" s="3"/>
      <c r="J52" s="3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4.25" hidden="false" customHeight="false" outlineLevel="0" collapsed="false">
      <c r="A53" s="6" t="s">
        <v>105</v>
      </c>
      <c r="B53" s="7" t="s">
        <v>106</v>
      </c>
      <c r="C53" s="32" t="n">
        <v>18</v>
      </c>
      <c r="D53" s="38" t="n">
        <v>1</v>
      </c>
      <c r="E53" s="36" t="s">
        <v>107</v>
      </c>
      <c r="F53" s="19" t="n">
        <v>0</v>
      </c>
      <c r="G53" s="17" t="n">
        <f aca="false">F53*C53</f>
        <v>0</v>
      </c>
      <c r="H53" s="3"/>
      <c r="I53" s="3"/>
      <c r="J53" s="3"/>
      <c r="K53" s="4"/>
      <c r="L53" s="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4.25" hidden="false" customHeight="false" outlineLevel="0" collapsed="false">
      <c r="A54" s="6" t="s">
        <v>108</v>
      </c>
      <c r="B54" s="7" t="s">
        <v>109</v>
      </c>
      <c r="C54" s="32" t="n">
        <v>18</v>
      </c>
      <c r="D54" s="38" t="n">
        <v>1</v>
      </c>
      <c r="E54" s="36" t="s">
        <v>110</v>
      </c>
      <c r="F54" s="19" t="n">
        <v>0</v>
      </c>
      <c r="G54" s="17" t="n">
        <f aca="false">F54*C54</f>
        <v>0</v>
      </c>
      <c r="H54" s="3"/>
      <c r="I54" s="3"/>
      <c r="J54" s="3"/>
      <c r="K54" s="4"/>
      <c r="L54" s="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4.25" hidden="false" customHeight="false" outlineLevel="0" collapsed="false">
      <c r="A55" s="6" t="s">
        <v>111</v>
      </c>
      <c r="B55" s="7" t="s">
        <v>112</v>
      </c>
      <c r="C55" s="32" t="n">
        <v>18</v>
      </c>
      <c r="D55" s="38" t="n">
        <v>1</v>
      </c>
      <c r="E55" s="36" t="s">
        <v>113</v>
      </c>
      <c r="F55" s="19" t="n">
        <v>0</v>
      </c>
      <c r="G55" s="17" t="n">
        <f aca="false">F55*C55</f>
        <v>0</v>
      </c>
      <c r="H55" s="3"/>
      <c r="I55" s="3"/>
      <c r="J55" s="3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4.25" hidden="false" customHeight="false" outlineLevel="0" collapsed="false">
      <c r="A56" s="6" t="s">
        <v>114</v>
      </c>
      <c r="B56" s="7" t="s">
        <v>115</v>
      </c>
      <c r="C56" s="32" t="n">
        <v>18</v>
      </c>
      <c r="D56" s="38" t="n">
        <v>1</v>
      </c>
      <c r="E56" s="36" t="s">
        <v>116</v>
      </c>
      <c r="F56" s="19" t="n">
        <v>0</v>
      </c>
      <c r="G56" s="17" t="n">
        <f aca="false">F56*C56</f>
        <v>0</v>
      </c>
      <c r="H56" s="3"/>
      <c r="I56" s="3"/>
      <c r="J56" s="3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4.25" hidden="false" customHeight="false" outlineLevel="0" collapsed="false">
      <c r="A57" s="6" t="s">
        <v>117</v>
      </c>
      <c r="B57" s="7" t="s">
        <v>118</v>
      </c>
      <c r="C57" s="32" t="n">
        <v>18</v>
      </c>
      <c r="D57" s="38" t="n">
        <v>1</v>
      </c>
      <c r="E57" s="36" t="s">
        <v>119</v>
      </c>
      <c r="F57" s="19" t="n">
        <v>0</v>
      </c>
      <c r="G57" s="17" t="n">
        <f aca="false">F57*C57</f>
        <v>0</v>
      </c>
      <c r="H57" s="3"/>
      <c r="I57" s="3"/>
      <c r="J57" s="3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4.25" hidden="false" customHeight="false" outlineLevel="0" collapsed="false">
      <c r="A58" s="6" t="s">
        <v>120</v>
      </c>
      <c r="B58" s="27" t="s">
        <v>121</v>
      </c>
      <c r="C58" s="32" t="n">
        <v>18</v>
      </c>
      <c r="D58" s="39" t="n">
        <v>1</v>
      </c>
      <c r="E58" s="36" t="s">
        <v>122</v>
      </c>
      <c r="F58" s="19" t="n">
        <v>0</v>
      </c>
      <c r="G58" s="17" t="n">
        <f aca="false">F58*C58</f>
        <v>0</v>
      </c>
      <c r="H58" s="3"/>
      <c r="I58" s="3"/>
      <c r="J58" s="3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4.25" hidden="false" customHeight="false" outlineLevel="0" collapsed="false">
      <c r="A59" s="6" t="s">
        <v>123</v>
      </c>
      <c r="B59" s="7" t="s">
        <v>124</v>
      </c>
      <c r="C59" s="32" t="n">
        <v>18</v>
      </c>
      <c r="D59" s="38" t="n">
        <v>1</v>
      </c>
      <c r="E59" s="36" t="s">
        <v>125</v>
      </c>
      <c r="F59" s="19" t="n">
        <v>0</v>
      </c>
      <c r="G59" s="17" t="n">
        <f aca="false">F59*C59</f>
        <v>0</v>
      </c>
      <c r="H59" s="3"/>
      <c r="I59" s="3"/>
      <c r="J59" s="3"/>
      <c r="K59" s="4"/>
      <c r="L59" s="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4.25" hidden="false" customHeight="false" outlineLevel="0" collapsed="false">
      <c r="A60" s="6"/>
      <c r="B60" s="7" t="s">
        <v>18</v>
      </c>
      <c r="C60" s="6"/>
      <c r="D60" s="6"/>
      <c r="E60" s="26"/>
      <c r="F60" s="6"/>
      <c r="G60" s="22" t="n">
        <f aca="false">IF(SUM(G52:G59)&gt;18,18,SUM(G52:G59))</f>
        <v>18</v>
      </c>
      <c r="H60" s="3"/>
      <c r="I60" s="3"/>
      <c r="J60" s="3"/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5" hidden="false" customHeight="false" outlineLevel="0" collapsed="false">
      <c r="A61" s="8" t="s">
        <v>126</v>
      </c>
      <c r="B61" s="8"/>
      <c r="C61" s="8"/>
      <c r="D61" s="8"/>
      <c r="E61" s="8"/>
      <c r="F61" s="8"/>
      <c r="G61" s="8"/>
      <c r="H61" s="40"/>
      <c r="I61" s="40"/>
      <c r="J61" s="40"/>
      <c r="K61" s="41"/>
      <c r="L61" s="41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customFormat="false" ht="15" hidden="false" customHeight="false" outlineLevel="0" collapsed="false">
      <c r="A62" s="43" t="s">
        <v>127</v>
      </c>
      <c r="B62" s="13" t="s">
        <v>128</v>
      </c>
      <c r="C62" s="15" t="s">
        <v>5</v>
      </c>
      <c r="D62" s="15" t="s">
        <v>6</v>
      </c>
      <c r="E62" s="15" t="s">
        <v>7</v>
      </c>
      <c r="F62" s="15" t="s">
        <v>8</v>
      </c>
      <c r="G62" s="15" t="s">
        <v>9</v>
      </c>
      <c r="H62" s="40"/>
      <c r="I62" s="40"/>
      <c r="J62" s="40"/>
      <c r="K62" s="41"/>
      <c r="L62" s="41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customFormat="false" ht="14.9" hidden="false" customHeight="false" outlineLevel="0" collapsed="false">
      <c r="A63" s="6" t="s">
        <v>129</v>
      </c>
      <c r="B63" s="7" t="s">
        <v>130</v>
      </c>
      <c r="C63" s="32" t="n">
        <v>3</v>
      </c>
      <c r="D63" s="17" t="n">
        <v>1</v>
      </c>
      <c r="E63" s="18" t="s">
        <v>30</v>
      </c>
      <c r="F63" s="19"/>
      <c r="G63" s="17" t="n">
        <f aca="false">F63*C63</f>
        <v>0</v>
      </c>
      <c r="H63" s="3"/>
      <c r="I63" s="3"/>
      <c r="J63" s="3"/>
      <c r="K63" s="4"/>
      <c r="L63" s="4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4.25" hidden="false" customHeight="false" outlineLevel="0" collapsed="false">
      <c r="A64" s="6" t="s">
        <v>131</v>
      </c>
      <c r="B64" s="7" t="s">
        <v>132</v>
      </c>
      <c r="C64" s="32" t="n">
        <v>8</v>
      </c>
      <c r="D64" s="17" t="n">
        <v>1</v>
      </c>
      <c r="E64" s="18" t="s">
        <v>30</v>
      </c>
      <c r="F64" s="19" t="n">
        <v>0</v>
      </c>
      <c r="G64" s="17" t="n">
        <f aca="false">F64*C64</f>
        <v>0</v>
      </c>
      <c r="H64" s="3"/>
      <c r="I64" s="3"/>
      <c r="J64" s="3"/>
      <c r="K64" s="4"/>
      <c r="L64" s="4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customFormat="false" ht="14.25" hidden="false" customHeight="false" outlineLevel="0" collapsed="false">
      <c r="A65" s="6" t="s">
        <v>133</v>
      </c>
      <c r="B65" s="7" t="s">
        <v>134</v>
      </c>
      <c r="C65" s="32" t="n">
        <v>4</v>
      </c>
      <c r="D65" s="17" t="n">
        <v>1</v>
      </c>
      <c r="E65" s="18" t="s">
        <v>30</v>
      </c>
      <c r="F65" s="19" t="n">
        <v>0</v>
      </c>
      <c r="G65" s="17" t="n">
        <f aca="false">F65*C65</f>
        <v>0</v>
      </c>
      <c r="H65" s="3"/>
      <c r="I65" s="3"/>
      <c r="J65" s="3"/>
      <c r="K65" s="4"/>
      <c r="L65" s="4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customFormat="false" ht="14.25" hidden="false" customHeight="false" outlineLevel="0" collapsed="false">
      <c r="A66" s="6" t="s">
        <v>135</v>
      </c>
      <c r="B66" s="7" t="s">
        <v>136</v>
      </c>
      <c r="C66" s="32" t="n">
        <v>1</v>
      </c>
      <c r="D66" s="17" t="n">
        <v>1</v>
      </c>
      <c r="E66" s="18" t="s">
        <v>30</v>
      </c>
      <c r="F66" s="19" t="n">
        <v>0</v>
      </c>
      <c r="G66" s="17" t="n">
        <f aca="false">F66*C66</f>
        <v>0</v>
      </c>
      <c r="H66" s="3"/>
      <c r="I66" s="3"/>
      <c r="J66" s="3"/>
      <c r="K66" s="4"/>
      <c r="L66" s="4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customFormat="false" ht="14.25" hidden="false" customHeight="false" outlineLevel="0" collapsed="false">
      <c r="A67" s="6" t="s">
        <v>137</v>
      </c>
      <c r="B67" s="27" t="s">
        <v>138</v>
      </c>
      <c r="C67" s="32" t="n">
        <v>1</v>
      </c>
      <c r="D67" s="17" t="n">
        <v>2</v>
      </c>
      <c r="E67" s="18" t="s">
        <v>104</v>
      </c>
      <c r="F67" s="19" t="n">
        <v>1</v>
      </c>
      <c r="G67" s="17" t="n">
        <f aca="false">F67*C67</f>
        <v>1</v>
      </c>
      <c r="H67" s="4"/>
      <c r="I67" s="3"/>
      <c r="J67" s="3"/>
      <c r="K67" s="4"/>
      <c r="L67" s="4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customFormat="false" ht="14.25" hidden="false" customHeight="false" outlineLevel="0" collapsed="false">
      <c r="A68" s="6" t="s">
        <v>139</v>
      </c>
      <c r="B68" s="27" t="s">
        <v>140</v>
      </c>
      <c r="C68" s="32" t="n">
        <v>1</v>
      </c>
      <c r="D68" s="17" t="n">
        <v>2</v>
      </c>
      <c r="E68" s="18" t="s">
        <v>104</v>
      </c>
      <c r="F68" s="19" t="n">
        <v>0</v>
      </c>
      <c r="G68" s="17" t="n">
        <f aca="false">F68*C68</f>
        <v>0</v>
      </c>
      <c r="H68" s="4"/>
      <c r="I68" s="3"/>
      <c r="J68" s="3"/>
      <c r="K68" s="4"/>
      <c r="L68" s="4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customFormat="false" ht="14.25" hidden="false" customHeight="false" outlineLevel="0" collapsed="false">
      <c r="A69" s="6" t="s">
        <v>141</v>
      </c>
      <c r="B69" s="27" t="s">
        <v>142</v>
      </c>
      <c r="C69" s="32" t="n">
        <v>4</v>
      </c>
      <c r="D69" s="17" t="n">
        <v>1</v>
      </c>
      <c r="E69" s="18" t="s">
        <v>143</v>
      </c>
      <c r="F69" s="19" t="n">
        <v>0</v>
      </c>
      <c r="G69" s="18" t="n">
        <f aca="false">F69*C69</f>
        <v>0</v>
      </c>
      <c r="H69" s="3"/>
      <c r="I69" s="3"/>
      <c r="J69" s="3"/>
      <c r="K69" s="4"/>
      <c r="L69" s="4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customFormat="false" ht="14.25" hidden="false" customHeight="false" outlineLevel="0" collapsed="false">
      <c r="A70" s="6" t="s">
        <v>144</v>
      </c>
      <c r="B70" s="27" t="s">
        <v>145</v>
      </c>
      <c r="C70" s="32" t="n">
        <v>4</v>
      </c>
      <c r="D70" s="17" t="n">
        <v>1</v>
      </c>
      <c r="E70" s="18" t="s">
        <v>30</v>
      </c>
      <c r="F70" s="19" t="n">
        <v>0</v>
      </c>
      <c r="G70" s="18" t="n">
        <f aca="false">F70*C70</f>
        <v>0</v>
      </c>
      <c r="H70" s="3"/>
      <c r="I70" s="3"/>
      <c r="J70" s="3"/>
      <c r="K70" s="4"/>
      <c r="L70" s="4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customFormat="false" ht="14.25" hidden="false" customHeight="false" outlineLevel="0" collapsed="false">
      <c r="A71" s="6" t="s">
        <v>146</v>
      </c>
      <c r="B71" s="27" t="s">
        <v>147</v>
      </c>
      <c r="C71" s="32" t="n">
        <v>1</v>
      </c>
      <c r="D71" s="17" t="n">
        <v>2</v>
      </c>
      <c r="E71" s="18" t="s">
        <v>148</v>
      </c>
      <c r="F71" s="19" t="n">
        <v>0</v>
      </c>
      <c r="G71" s="18" t="n">
        <f aca="false">F71*C71</f>
        <v>0</v>
      </c>
      <c r="H71" s="3"/>
      <c r="I71" s="3"/>
      <c r="J71" s="3"/>
      <c r="K71" s="4"/>
      <c r="L71" s="4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customFormat="false" ht="14.25" hidden="false" customHeight="false" outlineLevel="0" collapsed="false">
      <c r="A72" s="6"/>
      <c r="B72" s="7" t="s">
        <v>18</v>
      </c>
      <c r="C72" s="6"/>
      <c r="D72" s="6"/>
      <c r="E72" s="26"/>
      <c r="F72" s="6"/>
      <c r="G72" s="22" t="n">
        <f aca="false">IF(SUM(G63:G71)&gt;18,18,SUM(G63:G71))</f>
        <v>1</v>
      </c>
      <c r="H72" s="3"/>
      <c r="I72" s="3"/>
      <c r="J72" s="3"/>
      <c r="K72" s="4"/>
      <c r="L72" s="4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customFormat="false" ht="15" hidden="false" customHeight="false" outlineLevel="0" collapsed="false">
      <c r="A73" s="44"/>
      <c r="B73" s="45" t="s">
        <v>149</v>
      </c>
      <c r="C73" s="46"/>
      <c r="D73" s="46"/>
      <c r="E73" s="47"/>
      <c r="F73" s="46"/>
      <c r="G73" s="46" t="n">
        <f aca="false">IF(SUM(G9+G23+G13+G16+G37+G49+G27+G60+G72)&gt;40,40,SUM(G9+G23+G13+G16+G37+G49+G27+G60+G72))</f>
        <v>21</v>
      </c>
      <c r="H73" s="3"/>
      <c r="I73" s="3"/>
      <c r="J73" s="3"/>
      <c r="K73" s="4"/>
      <c r="L73" s="4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customFormat="false" ht="14.25" hidden="false" customHeight="false" outlineLevel="0" collapsed="false">
      <c r="A74" s="48"/>
      <c r="B74" s="49"/>
      <c r="C74" s="48"/>
      <c r="D74" s="48"/>
      <c r="E74" s="50"/>
      <c r="F74" s="48"/>
      <c r="G74" s="4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customFormat="false" ht="14.25" hidden="false" customHeight="false" outlineLevel="0" collapsed="false">
      <c r="A75" s="51"/>
      <c r="B75" s="52" t="s">
        <v>150</v>
      </c>
      <c r="C75" s="48"/>
      <c r="D75" s="48"/>
      <c r="E75" s="50"/>
      <c r="F75" s="48"/>
      <c r="G75" s="4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8" customFormat="false" ht="12.8" hidden="false" customHeight="false" outlineLevel="0" collapsed="false"/>
    <row r="79" customFormat="false" ht="14.25" hidden="false" customHeight="false" outlineLevel="0" collapsed="false"/>
    <row r="80" customFormat="false" ht="14.25" hidden="false" customHeight="false" outlineLevel="0" collapsed="false"/>
    <row r="81" customFormat="false" ht="14.25" hidden="false" customHeight="false" outlineLevel="0" collapsed="false"/>
    <row r="82" customFormat="false" ht="14.25" hidden="false" customHeight="false" outlineLevel="0" collapsed="false"/>
    <row r="83" customFormat="false" ht="14.25" hidden="false" customHeight="false" outlineLevel="0" collapsed="false"/>
    <row r="84" customFormat="false" ht="14.25" hidden="false" customHeight="false" outlineLevel="0" collapsed="false"/>
    <row r="85" customFormat="false" ht="14.25" hidden="false" customHeight="false" outlineLevel="0" collapsed="false"/>
    <row r="86" customFormat="false" ht="14.25" hidden="false" customHeight="false" outlineLevel="0" collapsed="false"/>
    <row r="87" customFormat="false" ht="14.25" hidden="false" customHeight="false" outlineLevel="0" collapsed="false"/>
    <row r="88" customFormat="false" ht="14.25" hidden="false" customHeight="false" outlineLevel="0" collapsed="false"/>
    <row r="89" customFormat="false" ht="14.25" hidden="false" customHeight="false" outlineLevel="0" collapsed="false"/>
    <row r="90" customFormat="false" ht="14.25" hidden="false" customHeight="false" outlineLevel="0" collapsed="false"/>
    <row r="91" customFormat="false" ht="14.25" hidden="false" customHeight="false" outlineLevel="0" collapsed="false"/>
    <row r="92" customFormat="false" ht="14.25" hidden="false" customHeight="false" outlineLevel="0" collapsed="false"/>
    <row r="93" customFormat="false" ht="14.25" hidden="false" customHeight="false" outlineLevel="0" collapsed="false"/>
    <row r="94" customFormat="false" ht="14.25" hidden="false" customHeight="false" outlineLevel="0" collapsed="false"/>
    <row r="95" customFormat="false" ht="14.25" hidden="false" customHeight="false" outlineLevel="0" collapsed="false"/>
    <row r="96" customFormat="false" ht="14.25" hidden="false" customHeight="false" outlineLevel="0" collapsed="false"/>
    <row r="97" customFormat="false" ht="14.25" hidden="false" customHeight="false" outlineLevel="0" collapsed="false"/>
    <row r="98" customFormat="false" ht="14.25" hidden="false" customHeight="false" outlineLevel="0" collapsed="false"/>
    <row r="99" customFormat="false" ht="14.25" hidden="false" customHeight="false" outlineLevel="0" collapsed="false"/>
    <row r="100" customFormat="false" ht="14.25" hidden="false" customHeight="false" outlineLevel="0" collapsed="false"/>
    <row r="101" customFormat="false" ht="14.25" hidden="false" customHeight="false" outlineLevel="0" collapsed="false"/>
    <row r="102" customFormat="false" ht="14.25" hidden="false" customHeight="false" outlineLevel="0" collapsed="false"/>
    <row r="103" customFormat="false" ht="14.25" hidden="false" customHeight="false" outlineLevel="0" collapsed="false"/>
    <row r="104" customFormat="false" ht="14.25" hidden="false" customHeight="false" outlineLevel="0" collapsed="false"/>
    <row r="105" customFormat="false" ht="14.25" hidden="false" customHeight="false" outlineLevel="0" collapsed="false"/>
    <row r="106" customFormat="false" ht="14.25" hidden="false" customHeight="false" outlineLevel="0" collapsed="false"/>
    <row r="107" customFormat="false" ht="14.25" hidden="false" customHeight="false" outlineLevel="0" collapsed="false"/>
    <row r="108" customFormat="false" ht="14.25" hidden="false" customHeight="false" outlineLevel="0" collapsed="false"/>
    <row r="109" customFormat="false" ht="14.25" hidden="false" customHeight="false" outlineLevel="0" collapsed="false"/>
    <row r="110" customFormat="false" ht="14.25" hidden="false" customHeight="false" outlineLevel="0" collapsed="false"/>
    <row r="111" customFormat="false" ht="14.25" hidden="false" customHeight="false" outlineLevel="0" collapsed="false"/>
    <row r="112" customFormat="false" ht="14.25" hidden="false" customHeight="false" outlineLevel="0" collapsed="false"/>
    <row r="113" customFormat="false" ht="14.25" hidden="false" customHeight="false" outlineLevel="0" collapsed="false"/>
    <row r="114" customFormat="false" ht="14.25" hidden="false" customHeight="false" outlineLevel="0" collapsed="false"/>
    <row r="115" customFormat="false" ht="14.25" hidden="false" customHeight="false" outlineLevel="0" collapsed="false"/>
    <row r="116" customFormat="false" ht="14.25" hidden="false" customHeight="false" outlineLevel="0" collapsed="false"/>
    <row r="117" customFormat="false" ht="14.25" hidden="false" customHeight="false" outlineLevel="0" collapsed="false"/>
    <row r="118" customFormat="false" ht="14.25" hidden="false" customHeight="false" outlineLevel="0" collapsed="false"/>
    <row r="119" customFormat="false" ht="14.25" hidden="false" customHeight="false" outlineLevel="0" collapsed="false"/>
    <row r="120" customFormat="false" ht="14.25" hidden="false" customHeight="false" outlineLevel="0" collapsed="false"/>
    <row r="121" customFormat="false" ht="14.25" hidden="false" customHeight="false" outlineLevel="0" collapsed="false"/>
    <row r="122" customFormat="false" ht="14.25" hidden="false" customHeight="false" outlineLevel="0" collapsed="false"/>
    <row r="123" customFormat="false" ht="14.25" hidden="false" customHeight="false" outlineLevel="0" collapsed="false"/>
    <row r="124" customFormat="false" ht="14.25" hidden="false" customHeight="false" outlineLevel="0" collapsed="false"/>
    <row r="125" customFormat="false" ht="14.25" hidden="false" customHeight="false" outlineLevel="0" collapsed="false"/>
    <row r="126" customFormat="false" ht="14.25" hidden="false" customHeight="false" outlineLevel="0" collapsed="false"/>
    <row r="127" customFormat="false" ht="14.25" hidden="false" customHeight="false" outlineLevel="0" collapsed="false"/>
    <row r="128" customFormat="false" ht="14.25" hidden="false" customHeight="false" outlineLevel="0" collapsed="false"/>
    <row r="129" customFormat="false" ht="14.25" hidden="false" customHeight="false" outlineLevel="0" collapsed="false"/>
    <row r="130" customFormat="false" ht="14.25" hidden="false" customHeight="false" outlineLevel="0" collapsed="false"/>
    <row r="131" customFormat="false" ht="14.25" hidden="false" customHeight="false" outlineLevel="0" collapsed="false"/>
    <row r="132" customFormat="false" ht="14.25" hidden="false" customHeight="false" outlineLevel="0" collapsed="false"/>
    <row r="133" customFormat="false" ht="14.25" hidden="false" customHeight="false" outlineLevel="0" collapsed="false"/>
    <row r="134" customFormat="false" ht="14.25" hidden="false" customHeight="false" outlineLevel="0" collapsed="false"/>
    <row r="135" customFormat="false" ht="14.25" hidden="false" customHeight="false" outlineLevel="0" collapsed="false"/>
    <row r="136" customFormat="false" ht="14.25" hidden="false" customHeight="false" outlineLevel="0" collapsed="false"/>
    <row r="137" customFormat="false" ht="14.25" hidden="false" customHeight="false" outlineLevel="0" collapsed="false"/>
    <row r="138" customFormat="false" ht="14.25" hidden="false" customHeight="false" outlineLevel="0" collapsed="false"/>
    <row r="139" customFormat="false" ht="14.25" hidden="false" customHeight="false" outlineLevel="0" collapsed="false"/>
    <row r="140" customFormat="false" ht="14.25" hidden="false" customHeight="false" outlineLevel="0" collapsed="false"/>
    <row r="141" customFormat="false" ht="14.25" hidden="false" customHeight="false" outlineLevel="0" collapsed="false"/>
    <row r="142" customFormat="false" ht="14.25" hidden="false" customHeight="false" outlineLevel="0" collapsed="false"/>
    <row r="143" customFormat="false" ht="14.25" hidden="false" customHeight="false" outlineLevel="0" collapsed="false"/>
    <row r="144" customFormat="false" ht="14.25" hidden="false" customHeight="false" outlineLevel="0" collapsed="false"/>
    <row r="145" customFormat="false" ht="14.25" hidden="false" customHeight="false" outlineLevel="0" collapsed="false"/>
    <row r="146" customFormat="false" ht="14.25" hidden="false" customHeight="false" outlineLevel="0" collapsed="false"/>
    <row r="147" customFormat="false" ht="14.25" hidden="false" customHeight="false" outlineLevel="0" collapsed="false"/>
    <row r="148" customFormat="false" ht="14.25" hidden="false" customHeight="false" outlineLevel="0" collapsed="false"/>
    <row r="149" customFormat="false" ht="14.25" hidden="false" customHeight="false" outlineLevel="0" collapsed="false"/>
    <row r="150" customFormat="false" ht="14.25" hidden="false" customHeight="false" outlineLevel="0" collapsed="false"/>
    <row r="151" customFormat="false" ht="14.25" hidden="false" customHeight="false" outlineLevel="0" collapsed="false"/>
    <row r="152" customFormat="false" ht="14.25" hidden="false" customHeight="false" outlineLevel="0" collapsed="false"/>
    <row r="153" customFormat="false" ht="14.25" hidden="false" customHeight="false" outlineLevel="0" collapsed="false"/>
    <row r="154" customFormat="false" ht="14.25" hidden="false" customHeight="false" outlineLevel="0" collapsed="false"/>
    <row r="155" customFormat="false" ht="14.25" hidden="false" customHeight="false" outlineLevel="0" collapsed="false"/>
    <row r="156" customFormat="false" ht="14.25" hidden="false" customHeight="false" outlineLevel="0" collapsed="false"/>
    <row r="157" customFormat="false" ht="14.25" hidden="false" customHeight="false" outlineLevel="0" collapsed="false"/>
    <row r="158" customFormat="false" ht="14.25" hidden="false" customHeight="false" outlineLevel="0" collapsed="false"/>
    <row r="159" customFormat="false" ht="14.25" hidden="false" customHeight="false" outlineLevel="0" collapsed="false"/>
    <row r="160" customFormat="false" ht="14.25" hidden="false" customHeight="false" outlineLevel="0" collapsed="false"/>
    <row r="161" customFormat="false" ht="14.25" hidden="false" customHeight="false" outlineLevel="0" collapsed="false"/>
    <row r="162" customFormat="false" ht="14.25" hidden="false" customHeight="false" outlineLevel="0" collapsed="false"/>
    <row r="163" customFormat="false" ht="14.25" hidden="false" customHeight="false" outlineLevel="0" collapsed="false"/>
    <row r="164" customFormat="false" ht="14.25" hidden="false" customHeight="false" outlineLevel="0" collapsed="false"/>
    <row r="165" customFormat="false" ht="14.25" hidden="false" customHeight="false" outlineLevel="0" collapsed="false"/>
    <row r="166" customFormat="false" ht="14.25" hidden="false" customHeight="false" outlineLevel="0" collapsed="false"/>
    <row r="167" customFormat="false" ht="14.25" hidden="false" customHeight="false" outlineLevel="0" collapsed="false"/>
    <row r="168" customFormat="false" ht="14.25" hidden="false" customHeight="false" outlineLevel="0" collapsed="false"/>
    <row r="169" customFormat="false" ht="14.25" hidden="false" customHeight="false" outlineLevel="0" collapsed="false"/>
    <row r="170" customFormat="false" ht="14.25" hidden="false" customHeight="false" outlineLevel="0" collapsed="false"/>
    <row r="171" customFormat="false" ht="14.25" hidden="false" customHeight="false" outlineLevel="0" collapsed="false"/>
    <row r="172" customFormat="false" ht="14.25" hidden="false" customHeight="false" outlineLevel="0" collapsed="false"/>
    <row r="173" customFormat="false" ht="14.25" hidden="false" customHeight="false" outlineLevel="0" collapsed="false"/>
    <row r="174" customFormat="false" ht="14.25" hidden="false" customHeight="false" outlineLevel="0" collapsed="false"/>
    <row r="175" customFormat="false" ht="14.25" hidden="false" customHeight="false" outlineLevel="0" collapsed="false"/>
    <row r="176" customFormat="false" ht="14.25" hidden="false" customHeight="false" outlineLevel="0" collapsed="false"/>
    <row r="177" customFormat="false" ht="14.25" hidden="false" customHeight="false" outlineLevel="0" collapsed="false"/>
    <row r="178" customFormat="false" ht="14.25" hidden="false" customHeight="false" outlineLevel="0" collapsed="false"/>
    <row r="179" customFormat="false" ht="14.25" hidden="false" customHeight="false" outlineLevel="0" collapsed="false"/>
    <row r="180" customFormat="false" ht="14.25" hidden="false" customHeight="false" outlineLevel="0" collapsed="false"/>
    <row r="181" customFormat="false" ht="14.25" hidden="false" customHeight="false" outlineLevel="0" collapsed="false"/>
    <row r="182" customFormat="false" ht="14.25" hidden="false" customHeight="false" outlineLevel="0" collapsed="false"/>
    <row r="183" customFormat="false" ht="14.25" hidden="false" customHeight="false" outlineLevel="0" collapsed="false"/>
    <row r="184" customFormat="false" ht="14.25" hidden="false" customHeight="false" outlineLevel="0" collapsed="false"/>
    <row r="185" customFormat="false" ht="14.25" hidden="false" customHeight="false" outlineLevel="0" collapsed="false"/>
    <row r="186" customFormat="false" ht="14.25" hidden="false" customHeight="false" outlineLevel="0" collapsed="false"/>
    <row r="187" customFormat="false" ht="14.25" hidden="false" customHeight="false" outlineLevel="0" collapsed="false"/>
    <row r="188" customFormat="false" ht="14.25" hidden="false" customHeight="false" outlineLevel="0" collapsed="false"/>
    <row r="189" customFormat="false" ht="14.25" hidden="false" customHeight="false" outlineLevel="0" collapsed="false"/>
    <row r="190" customFormat="false" ht="14.25" hidden="false" customHeight="false" outlineLevel="0" collapsed="false"/>
    <row r="191" customFormat="false" ht="14.25" hidden="false" customHeight="false" outlineLevel="0" collapsed="false"/>
    <row r="192" customFormat="false" ht="14.25" hidden="false" customHeight="false" outlineLevel="0" collapsed="false"/>
    <row r="193" customFormat="false" ht="14.25" hidden="false" customHeight="false" outlineLevel="0" collapsed="false"/>
    <row r="194" customFormat="false" ht="14.25" hidden="false" customHeight="false" outlineLevel="0" collapsed="false"/>
    <row r="195" customFormat="false" ht="14.25" hidden="false" customHeight="false" outlineLevel="0" collapsed="false"/>
    <row r="196" customFormat="false" ht="14.25" hidden="false" customHeight="false" outlineLevel="0" collapsed="false"/>
    <row r="197" customFormat="false" ht="14.25" hidden="false" customHeight="false" outlineLevel="0" collapsed="false"/>
    <row r="198" customFormat="false" ht="14.25" hidden="false" customHeight="false" outlineLevel="0" collapsed="false"/>
    <row r="199" customFormat="false" ht="14.25" hidden="false" customHeight="false" outlineLevel="0" collapsed="false"/>
    <row r="200" customFormat="false" ht="14.25" hidden="false" customHeight="false" outlineLevel="0" collapsed="false"/>
    <row r="201" customFormat="false" ht="14.25" hidden="false" customHeight="false" outlineLevel="0" collapsed="false"/>
    <row r="202" customFormat="false" ht="14.25" hidden="false" customHeight="false" outlineLevel="0" collapsed="false"/>
    <row r="203" customFormat="false" ht="14.25" hidden="false" customHeight="false" outlineLevel="0" collapsed="false"/>
    <row r="204" customFormat="false" ht="14.25" hidden="false" customHeight="false" outlineLevel="0" collapsed="false"/>
    <row r="205" customFormat="false" ht="14.25" hidden="false" customHeight="false" outlineLevel="0" collapsed="false"/>
    <row r="206" customFormat="false" ht="14.25" hidden="false" customHeight="false" outlineLevel="0" collapsed="false"/>
    <row r="207" customFormat="false" ht="14.25" hidden="false" customHeight="false" outlineLevel="0" collapsed="false"/>
    <row r="208" customFormat="false" ht="14.25" hidden="false" customHeight="false" outlineLevel="0" collapsed="false"/>
    <row r="209" customFormat="false" ht="14.25" hidden="false" customHeight="false" outlineLevel="0" collapsed="false"/>
    <row r="210" customFormat="false" ht="14.25" hidden="false" customHeight="false" outlineLevel="0" collapsed="false"/>
    <row r="211" customFormat="false" ht="14.25" hidden="false" customHeight="false" outlineLevel="0" collapsed="false"/>
    <row r="212" customFormat="false" ht="14.25" hidden="false" customHeight="false" outlineLevel="0" collapsed="false"/>
    <row r="213" customFormat="false" ht="14.25" hidden="false" customHeight="false" outlineLevel="0" collapsed="false"/>
    <row r="214" customFormat="false" ht="14.25" hidden="false" customHeight="false" outlineLevel="0" collapsed="false"/>
    <row r="215" customFormat="false" ht="14.25" hidden="false" customHeight="false" outlineLevel="0" collapsed="false"/>
    <row r="216" customFormat="false" ht="14.25" hidden="false" customHeight="false" outlineLevel="0" collapsed="false"/>
    <row r="217" customFormat="false" ht="14.25" hidden="false" customHeight="false" outlineLevel="0" collapsed="false"/>
    <row r="218" customFormat="false" ht="14.25" hidden="false" customHeight="false" outlineLevel="0" collapsed="false"/>
    <row r="219" customFormat="false" ht="14.25" hidden="false" customHeight="false" outlineLevel="0" collapsed="false"/>
    <row r="220" customFormat="false" ht="14.25" hidden="false" customHeight="false" outlineLevel="0" collapsed="false"/>
    <row r="221" customFormat="false" ht="14.25" hidden="false" customHeight="false" outlineLevel="0" collapsed="false"/>
    <row r="222" customFormat="false" ht="14.25" hidden="false" customHeight="false" outlineLevel="0" collapsed="false"/>
    <row r="223" customFormat="false" ht="14.25" hidden="false" customHeight="false" outlineLevel="0" collapsed="false"/>
    <row r="224" customFormat="false" ht="14.25" hidden="false" customHeight="false" outlineLevel="0" collapsed="false"/>
    <row r="225" customFormat="false" ht="14.25" hidden="false" customHeight="false" outlineLevel="0" collapsed="false"/>
    <row r="226" customFormat="false" ht="14.25" hidden="false" customHeight="false" outlineLevel="0" collapsed="false"/>
    <row r="227" customFormat="false" ht="14.25" hidden="false" customHeight="false" outlineLevel="0" collapsed="false"/>
    <row r="228" customFormat="false" ht="14.25" hidden="false" customHeight="false" outlineLevel="0" collapsed="false"/>
    <row r="229" customFormat="false" ht="14.25" hidden="false" customHeight="false" outlineLevel="0" collapsed="false"/>
    <row r="230" customFormat="false" ht="14.25" hidden="false" customHeight="false" outlineLevel="0" collapsed="false"/>
    <row r="231" customFormat="false" ht="14.25" hidden="false" customHeight="false" outlineLevel="0" collapsed="false"/>
    <row r="232" customFormat="false" ht="14.25" hidden="false" customHeight="false" outlineLevel="0" collapsed="false"/>
    <row r="233" customFormat="false" ht="14.25" hidden="false" customHeight="false" outlineLevel="0" collapsed="false"/>
    <row r="234" customFormat="false" ht="14.25" hidden="false" customHeight="false" outlineLevel="0" collapsed="false"/>
    <row r="235" customFormat="false" ht="14.25" hidden="false" customHeight="false" outlineLevel="0" collapsed="false"/>
    <row r="236" customFormat="false" ht="14.25" hidden="false" customHeight="false" outlineLevel="0" collapsed="false"/>
    <row r="237" customFormat="false" ht="14.25" hidden="false" customHeight="false" outlineLevel="0" collapsed="false"/>
    <row r="238" customFormat="false" ht="14.25" hidden="false" customHeight="false" outlineLevel="0" collapsed="false"/>
    <row r="239" customFormat="false" ht="14.25" hidden="false" customHeight="false" outlineLevel="0" collapsed="false"/>
    <row r="240" customFormat="false" ht="14.25" hidden="false" customHeight="false" outlineLevel="0" collapsed="false"/>
    <row r="241" customFormat="false" ht="14.25" hidden="false" customHeight="false" outlineLevel="0" collapsed="false"/>
    <row r="242" customFormat="false" ht="14.25" hidden="false" customHeight="false" outlineLevel="0" collapsed="false"/>
    <row r="243" customFormat="false" ht="14.25" hidden="false" customHeight="false" outlineLevel="0" collapsed="false"/>
    <row r="244" customFormat="false" ht="14.25" hidden="false" customHeight="false" outlineLevel="0" collapsed="false"/>
    <row r="245" customFormat="false" ht="14.25" hidden="false" customHeight="false" outlineLevel="0" collapsed="false"/>
    <row r="246" customFormat="false" ht="14.25" hidden="false" customHeight="false" outlineLevel="0" collapsed="false"/>
    <row r="247" customFormat="false" ht="14.25" hidden="false" customHeight="false" outlineLevel="0" collapsed="false"/>
    <row r="248" customFormat="false" ht="14.25" hidden="false" customHeight="false" outlineLevel="0" collapsed="false"/>
    <row r="249" customFormat="false" ht="14.25" hidden="false" customHeight="false" outlineLevel="0" collapsed="false"/>
    <row r="250" customFormat="false" ht="14.25" hidden="false" customHeight="false" outlineLevel="0" collapsed="false"/>
    <row r="251" customFormat="false" ht="14.25" hidden="false" customHeight="false" outlineLevel="0" collapsed="false"/>
    <row r="252" customFormat="false" ht="14.25" hidden="false" customHeight="false" outlineLevel="0" collapsed="false"/>
    <row r="253" customFormat="false" ht="14.25" hidden="false" customHeight="false" outlineLevel="0" collapsed="false"/>
    <row r="254" customFormat="false" ht="14.25" hidden="false" customHeight="false" outlineLevel="0" collapsed="false"/>
    <row r="255" customFormat="false" ht="14.25" hidden="false" customHeight="false" outlineLevel="0" collapsed="false"/>
    <row r="256" customFormat="false" ht="14.25" hidden="false" customHeight="false" outlineLevel="0" collapsed="false"/>
    <row r="257" customFormat="false" ht="14.25" hidden="false" customHeight="false" outlineLevel="0" collapsed="false"/>
    <row r="258" customFormat="false" ht="14.25" hidden="false" customHeight="false" outlineLevel="0" collapsed="false"/>
    <row r="259" customFormat="false" ht="14.25" hidden="false" customHeight="false" outlineLevel="0" collapsed="false"/>
    <row r="260" customFormat="false" ht="14.25" hidden="false" customHeight="false" outlineLevel="0" collapsed="false"/>
    <row r="261" customFormat="false" ht="14.25" hidden="false" customHeight="false" outlineLevel="0" collapsed="false"/>
    <row r="262" customFormat="false" ht="14.25" hidden="false" customHeight="false" outlineLevel="0" collapsed="false"/>
    <row r="263" customFormat="false" ht="14.25" hidden="false" customHeight="false" outlineLevel="0" collapsed="false"/>
    <row r="264" customFormat="false" ht="14.25" hidden="false" customHeight="false" outlineLevel="0" collapsed="false"/>
    <row r="265" customFormat="false" ht="14.25" hidden="false" customHeight="false" outlineLevel="0" collapsed="false"/>
    <row r="266" customFormat="false" ht="14.25" hidden="false" customHeight="false" outlineLevel="0" collapsed="false"/>
    <row r="267" customFormat="false" ht="14.25" hidden="false" customHeight="false" outlineLevel="0" collapsed="false"/>
    <row r="268" customFormat="false" ht="14.25" hidden="false" customHeight="false" outlineLevel="0" collapsed="false"/>
    <row r="269" customFormat="false" ht="14.25" hidden="false" customHeight="false" outlineLevel="0" collapsed="false"/>
    <row r="270" customFormat="false" ht="14.25" hidden="false" customHeight="false" outlineLevel="0" collapsed="false"/>
    <row r="271" customFormat="false" ht="14.25" hidden="false" customHeight="false" outlineLevel="0" collapsed="false"/>
    <row r="272" customFormat="false" ht="14.25" hidden="false" customHeight="false" outlineLevel="0" collapsed="false"/>
    <row r="273" customFormat="false" ht="14.25" hidden="false" customHeight="false" outlineLevel="0" collapsed="false"/>
    <row r="274" customFormat="false" ht="14.25" hidden="false" customHeight="false" outlineLevel="0" collapsed="false"/>
    <row r="275" customFormat="false" ht="14.25" hidden="false" customHeight="false" outlineLevel="0" collapsed="false"/>
    <row r="276" customFormat="false" ht="14.25" hidden="false" customHeight="false" outlineLevel="0" collapsed="false"/>
    <row r="277" customFormat="false" ht="14.25" hidden="false" customHeight="false" outlineLevel="0" collapsed="false"/>
    <row r="278" customFormat="false" ht="14.25" hidden="false" customHeight="false" outlineLevel="0" collapsed="false"/>
    <row r="279" customFormat="false" ht="14.25" hidden="false" customHeight="false" outlineLevel="0" collapsed="false"/>
    <row r="280" customFormat="false" ht="14.25" hidden="false" customHeight="false" outlineLevel="0" collapsed="false"/>
    <row r="281" customFormat="false" ht="14.25" hidden="false" customHeight="false" outlineLevel="0" collapsed="false"/>
    <row r="282" customFormat="false" ht="14.25" hidden="false" customHeight="false" outlineLevel="0" collapsed="false"/>
    <row r="283" customFormat="false" ht="14.25" hidden="false" customHeight="false" outlineLevel="0" collapsed="false"/>
    <row r="284" customFormat="false" ht="14.25" hidden="false" customHeight="false" outlineLevel="0" collapsed="false"/>
    <row r="285" customFormat="false" ht="14.25" hidden="false" customHeight="false" outlineLevel="0" collapsed="false"/>
    <row r="286" customFormat="false" ht="14.25" hidden="false" customHeight="false" outlineLevel="0" collapsed="false"/>
    <row r="287" customFormat="false" ht="14.25" hidden="false" customHeight="false" outlineLevel="0" collapsed="false"/>
    <row r="288" customFormat="false" ht="14.25" hidden="false" customHeight="false" outlineLevel="0" collapsed="false"/>
    <row r="289" customFormat="false" ht="14.25" hidden="false" customHeight="false" outlineLevel="0" collapsed="false"/>
    <row r="290" customFormat="false" ht="14.25" hidden="false" customHeight="false" outlineLevel="0" collapsed="false"/>
    <row r="291" customFormat="false" ht="14.25" hidden="false" customHeight="false" outlineLevel="0" collapsed="false"/>
    <row r="292" customFormat="false" ht="14.25" hidden="false" customHeight="false" outlineLevel="0" collapsed="false"/>
    <row r="293" customFormat="false" ht="14.25" hidden="false" customHeight="false" outlineLevel="0" collapsed="false"/>
    <row r="294" customFormat="false" ht="14.25" hidden="false" customHeight="false" outlineLevel="0" collapsed="false"/>
    <row r="295" customFormat="false" ht="14.25" hidden="false" customHeight="false" outlineLevel="0" collapsed="false"/>
    <row r="296" customFormat="false" ht="14.25" hidden="false" customHeight="false" outlineLevel="0" collapsed="false"/>
    <row r="297" customFormat="false" ht="14.25" hidden="false" customHeight="false" outlineLevel="0" collapsed="false"/>
    <row r="298" customFormat="false" ht="14.25" hidden="false" customHeight="false" outlineLevel="0" collapsed="false"/>
    <row r="299" customFormat="false" ht="14.25" hidden="false" customHeight="false" outlineLevel="0" collapsed="false"/>
    <row r="300" customFormat="false" ht="14.25" hidden="false" customHeight="false" outlineLevel="0" collapsed="false"/>
    <row r="301" customFormat="false" ht="14.25" hidden="false" customHeight="false" outlineLevel="0" collapsed="false"/>
    <row r="302" customFormat="false" ht="14.25" hidden="false" customHeight="false" outlineLevel="0" collapsed="false"/>
    <row r="303" customFormat="false" ht="14.25" hidden="false" customHeight="false" outlineLevel="0" collapsed="false"/>
    <row r="304" customFormat="false" ht="14.25" hidden="false" customHeight="false" outlineLevel="0" collapsed="false"/>
    <row r="305" customFormat="false" ht="14.25" hidden="false" customHeight="false" outlineLevel="0" collapsed="false"/>
    <row r="306" customFormat="false" ht="14.25" hidden="false" customHeight="false" outlineLevel="0" collapsed="false"/>
    <row r="307" customFormat="false" ht="14.25" hidden="false" customHeight="false" outlineLevel="0" collapsed="false"/>
    <row r="308" customFormat="false" ht="14.25" hidden="false" customHeight="false" outlineLevel="0" collapsed="false"/>
    <row r="309" customFormat="false" ht="14.25" hidden="false" customHeight="false" outlineLevel="0" collapsed="false"/>
    <row r="310" customFormat="false" ht="14.25" hidden="false" customHeight="false" outlineLevel="0" collapsed="false"/>
    <row r="311" customFormat="false" ht="14.25" hidden="false" customHeight="false" outlineLevel="0" collapsed="false"/>
    <row r="312" customFormat="false" ht="14.25" hidden="false" customHeight="false" outlineLevel="0" collapsed="false"/>
    <row r="313" customFormat="false" ht="14.25" hidden="false" customHeight="false" outlineLevel="0" collapsed="false"/>
    <row r="314" customFormat="false" ht="14.25" hidden="false" customHeight="false" outlineLevel="0" collapsed="false"/>
    <row r="315" customFormat="false" ht="14.25" hidden="false" customHeight="false" outlineLevel="0" collapsed="false"/>
    <row r="316" customFormat="false" ht="14.25" hidden="false" customHeight="false" outlineLevel="0" collapsed="false"/>
    <row r="317" customFormat="false" ht="14.25" hidden="false" customHeight="false" outlineLevel="0" collapsed="false"/>
    <row r="318" customFormat="false" ht="14.25" hidden="false" customHeight="false" outlineLevel="0" collapsed="false"/>
    <row r="319" customFormat="false" ht="14.25" hidden="false" customHeight="false" outlineLevel="0" collapsed="false"/>
    <row r="320" customFormat="false" ht="14.25" hidden="false" customHeight="false" outlineLevel="0" collapsed="false"/>
    <row r="321" customFormat="false" ht="14.25" hidden="false" customHeight="false" outlineLevel="0" collapsed="false"/>
    <row r="322" customFormat="false" ht="14.25" hidden="false" customHeight="false" outlineLevel="0" collapsed="false"/>
    <row r="323" customFormat="false" ht="14.25" hidden="false" customHeight="false" outlineLevel="0" collapsed="false"/>
    <row r="324" customFormat="false" ht="14.25" hidden="false" customHeight="false" outlineLevel="0" collapsed="false"/>
    <row r="325" customFormat="false" ht="14.25" hidden="false" customHeight="false" outlineLevel="0" collapsed="false"/>
    <row r="326" customFormat="false" ht="14.25" hidden="false" customHeight="false" outlineLevel="0" collapsed="false"/>
    <row r="327" customFormat="false" ht="14.25" hidden="false" customHeight="false" outlineLevel="0" collapsed="false"/>
    <row r="328" customFormat="false" ht="14.25" hidden="false" customHeight="false" outlineLevel="0" collapsed="false"/>
    <row r="329" customFormat="false" ht="14.25" hidden="false" customHeight="false" outlineLevel="0" collapsed="false"/>
    <row r="330" customFormat="false" ht="14.25" hidden="false" customHeight="false" outlineLevel="0" collapsed="false"/>
    <row r="331" customFormat="false" ht="14.25" hidden="false" customHeight="false" outlineLevel="0" collapsed="false"/>
    <row r="332" customFormat="false" ht="14.25" hidden="false" customHeight="false" outlineLevel="0" collapsed="false"/>
    <row r="333" customFormat="false" ht="14.25" hidden="false" customHeight="false" outlineLevel="0" collapsed="false"/>
    <row r="334" customFormat="false" ht="14.25" hidden="false" customHeight="false" outlineLevel="0" collapsed="false"/>
    <row r="335" customFormat="false" ht="14.25" hidden="false" customHeight="false" outlineLevel="0" collapsed="false"/>
    <row r="336" customFormat="false" ht="14.25" hidden="false" customHeight="false" outlineLevel="0" collapsed="false"/>
    <row r="337" customFormat="false" ht="14.25" hidden="false" customHeight="false" outlineLevel="0" collapsed="false"/>
    <row r="338" customFormat="false" ht="14.25" hidden="false" customHeight="false" outlineLevel="0" collapsed="false"/>
    <row r="339" customFormat="false" ht="14.25" hidden="false" customHeight="false" outlineLevel="0" collapsed="false"/>
    <row r="340" customFormat="false" ht="14.25" hidden="false" customHeight="false" outlineLevel="0" collapsed="false"/>
    <row r="341" customFormat="false" ht="14.25" hidden="false" customHeight="false" outlineLevel="0" collapsed="false"/>
    <row r="342" customFormat="false" ht="14.25" hidden="false" customHeight="false" outlineLevel="0" collapsed="false"/>
    <row r="343" customFormat="false" ht="14.25" hidden="false" customHeight="false" outlineLevel="0" collapsed="false"/>
    <row r="344" customFormat="false" ht="14.25" hidden="false" customHeight="false" outlineLevel="0" collapsed="false"/>
    <row r="345" customFormat="false" ht="14.25" hidden="false" customHeight="false" outlineLevel="0" collapsed="false"/>
    <row r="346" customFormat="false" ht="14.25" hidden="false" customHeight="false" outlineLevel="0" collapsed="false"/>
    <row r="347" customFormat="false" ht="14.25" hidden="false" customHeight="false" outlineLevel="0" collapsed="false"/>
    <row r="348" customFormat="false" ht="14.25" hidden="false" customHeight="false" outlineLevel="0" collapsed="false"/>
    <row r="349" customFormat="false" ht="14.25" hidden="false" customHeight="false" outlineLevel="0" collapsed="false"/>
    <row r="350" customFormat="false" ht="14.25" hidden="false" customHeight="false" outlineLevel="0" collapsed="false"/>
    <row r="351" customFormat="false" ht="14.25" hidden="false" customHeight="false" outlineLevel="0" collapsed="false"/>
    <row r="352" customFormat="false" ht="14.25" hidden="false" customHeight="false" outlineLevel="0" collapsed="false"/>
    <row r="353" customFormat="false" ht="14.25" hidden="false" customHeight="false" outlineLevel="0" collapsed="false"/>
    <row r="354" customFormat="false" ht="14.25" hidden="false" customHeight="false" outlineLevel="0" collapsed="false"/>
    <row r="355" customFormat="false" ht="14.25" hidden="false" customHeight="false" outlineLevel="0" collapsed="false"/>
    <row r="356" customFormat="false" ht="14.25" hidden="false" customHeight="false" outlineLevel="0" collapsed="false"/>
    <row r="357" customFormat="false" ht="14.25" hidden="false" customHeight="false" outlineLevel="0" collapsed="false"/>
    <row r="358" customFormat="false" ht="14.25" hidden="false" customHeight="false" outlineLevel="0" collapsed="false"/>
    <row r="359" customFormat="false" ht="14.25" hidden="false" customHeight="false" outlineLevel="0" collapsed="false"/>
    <row r="360" customFormat="false" ht="14.25" hidden="false" customHeight="false" outlineLevel="0" collapsed="false"/>
    <row r="361" customFormat="false" ht="14.25" hidden="false" customHeight="false" outlineLevel="0" collapsed="false"/>
    <row r="362" customFormat="false" ht="14.25" hidden="false" customHeight="false" outlineLevel="0" collapsed="false"/>
    <row r="363" customFormat="false" ht="14.25" hidden="false" customHeight="false" outlineLevel="0" collapsed="false"/>
    <row r="364" customFormat="false" ht="14.25" hidden="false" customHeight="false" outlineLevel="0" collapsed="false"/>
    <row r="365" customFormat="false" ht="14.25" hidden="false" customHeight="false" outlineLevel="0" collapsed="false"/>
    <row r="366" customFormat="false" ht="14.25" hidden="false" customHeight="false" outlineLevel="0" collapsed="false"/>
    <row r="367" customFormat="false" ht="14.25" hidden="false" customHeight="false" outlineLevel="0" collapsed="false"/>
    <row r="368" customFormat="false" ht="14.25" hidden="false" customHeight="false" outlineLevel="0" collapsed="false"/>
    <row r="369" customFormat="false" ht="14.25" hidden="false" customHeight="false" outlineLevel="0" collapsed="false"/>
    <row r="370" customFormat="false" ht="14.25" hidden="false" customHeight="false" outlineLevel="0" collapsed="false"/>
    <row r="371" customFormat="false" ht="14.25" hidden="false" customHeight="false" outlineLevel="0" collapsed="false"/>
    <row r="372" customFormat="false" ht="14.25" hidden="false" customHeight="false" outlineLevel="0" collapsed="false"/>
    <row r="373" customFormat="false" ht="14.25" hidden="false" customHeight="false" outlineLevel="0" collapsed="false"/>
    <row r="374" customFormat="false" ht="14.25" hidden="false" customHeight="false" outlineLevel="0" collapsed="false"/>
    <row r="375" customFormat="false" ht="14.25" hidden="false" customHeight="false" outlineLevel="0" collapsed="false"/>
    <row r="376" customFormat="false" ht="14.25" hidden="false" customHeight="false" outlineLevel="0" collapsed="false"/>
    <row r="377" customFormat="false" ht="14.25" hidden="false" customHeight="false" outlineLevel="0" collapsed="false"/>
    <row r="378" customFormat="false" ht="14.25" hidden="false" customHeight="false" outlineLevel="0" collapsed="false"/>
    <row r="379" customFormat="false" ht="14.25" hidden="false" customHeight="false" outlineLevel="0" collapsed="false"/>
    <row r="380" customFormat="false" ht="14.25" hidden="false" customHeight="false" outlineLevel="0" collapsed="false"/>
    <row r="381" customFormat="false" ht="14.25" hidden="false" customHeight="false" outlineLevel="0" collapsed="false"/>
    <row r="382" customFormat="false" ht="14.25" hidden="false" customHeight="false" outlineLevel="0" collapsed="false"/>
    <row r="383" customFormat="false" ht="14.25" hidden="false" customHeight="false" outlineLevel="0" collapsed="false"/>
    <row r="384" customFormat="false" ht="14.25" hidden="false" customHeight="false" outlineLevel="0" collapsed="false"/>
    <row r="385" customFormat="false" ht="14.25" hidden="false" customHeight="false" outlineLevel="0" collapsed="false"/>
    <row r="386" customFormat="false" ht="14.25" hidden="false" customHeight="false" outlineLevel="0" collapsed="false"/>
    <row r="387" customFormat="false" ht="14.25" hidden="false" customHeight="false" outlineLevel="0" collapsed="false"/>
    <row r="388" customFormat="false" ht="14.25" hidden="false" customHeight="false" outlineLevel="0" collapsed="false"/>
    <row r="389" customFormat="false" ht="14.25" hidden="false" customHeight="false" outlineLevel="0" collapsed="false"/>
    <row r="390" customFormat="false" ht="14.25" hidden="false" customHeight="false" outlineLevel="0" collapsed="false"/>
    <row r="391" customFormat="false" ht="14.25" hidden="false" customHeight="false" outlineLevel="0" collapsed="false"/>
    <row r="392" customFormat="false" ht="14.25" hidden="false" customHeight="false" outlineLevel="0" collapsed="false"/>
    <row r="393" customFormat="false" ht="14.25" hidden="false" customHeight="false" outlineLevel="0" collapsed="false"/>
    <row r="394" customFormat="false" ht="14.25" hidden="false" customHeight="false" outlineLevel="0" collapsed="false"/>
    <row r="395" customFormat="false" ht="14.25" hidden="false" customHeight="false" outlineLevel="0" collapsed="false"/>
    <row r="396" customFormat="false" ht="14.25" hidden="false" customHeight="false" outlineLevel="0" collapsed="false"/>
    <row r="397" customFormat="false" ht="14.25" hidden="false" customHeight="false" outlineLevel="0" collapsed="false"/>
    <row r="398" customFormat="false" ht="14.25" hidden="false" customHeight="false" outlineLevel="0" collapsed="false"/>
    <row r="399" customFormat="false" ht="14.25" hidden="false" customHeight="false" outlineLevel="0" collapsed="false"/>
    <row r="400" customFormat="false" ht="14.25" hidden="false" customHeight="false" outlineLevel="0" collapsed="false"/>
    <row r="401" customFormat="false" ht="14.25" hidden="false" customHeight="false" outlineLevel="0" collapsed="false"/>
    <row r="402" customFormat="false" ht="14.25" hidden="false" customHeight="false" outlineLevel="0" collapsed="false"/>
    <row r="403" customFormat="false" ht="14.25" hidden="false" customHeight="false" outlineLevel="0" collapsed="false"/>
    <row r="404" customFormat="false" ht="14.25" hidden="false" customHeight="false" outlineLevel="0" collapsed="false"/>
    <row r="405" customFormat="false" ht="14.25" hidden="false" customHeight="false" outlineLevel="0" collapsed="false"/>
    <row r="406" customFormat="false" ht="14.25" hidden="false" customHeight="false" outlineLevel="0" collapsed="false"/>
    <row r="407" customFormat="false" ht="14.25" hidden="false" customHeight="false" outlineLevel="0" collapsed="false"/>
    <row r="408" customFormat="false" ht="14.25" hidden="false" customHeight="false" outlineLevel="0" collapsed="false"/>
    <row r="409" customFormat="false" ht="14.25" hidden="false" customHeight="false" outlineLevel="0" collapsed="false"/>
    <row r="410" customFormat="false" ht="14.25" hidden="false" customHeight="false" outlineLevel="0" collapsed="false"/>
    <row r="411" customFormat="false" ht="14.25" hidden="false" customHeight="false" outlineLevel="0" collapsed="false"/>
    <row r="412" customFormat="false" ht="14.25" hidden="false" customHeight="false" outlineLevel="0" collapsed="false"/>
    <row r="413" customFormat="false" ht="14.25" hidden="false" customHeight="false" outlineLevel="0" collapsed="false"/>
    <row r="414" customFormat="false" ht="14.25" hidden="false" customHeight="false" outlineLevel="0" collapsed="false"/>
    <row r="415" customFormat="false" ht="14.25" hidden="false" customHeight="false" outlineLevel="0" collapsed="false"/>
    <row r="416" customFormat="false" ht="14.25" hidden="false" customHeight="false" outlineLevel="0" collapsed="false"/>
    <row r="417" customFormat="false" ht="14.25" hidden="false" customHeight="false" outlineLevel="0" collapsed="false"/>
    <row r="418" customFormat="false" ht="14.25" hidden="false" customHeight="false" outlineLevel="0" collapsed="false"/>
    <row r="419" customFormat="false" ht="14.25" hidden="false" customHeight="false" outlineLevel="0" collapsed="false"/>
    <row r="420" customFormat="false" ht="14.25" hidden="false" customHeight="false" outlineLevel="0" collapsed="false"/>
    <row r="421" customFormat="false" ht="14.25" hidden="false" customHeight="false" outlineLevel="0" collapsed="false"/>
    <row r="422" customFormat="false" ht="14.25" hidden="false" customHeight="false" outlineLevel="0" collapsed="false"/>
    <row r="423" customFormat="false" ht="14.25" hidden="false" customHeight="false" outlineLevel="0" collapsed="false"/>
    <row r="424" customFormat="false" ht="14.25" hidden="false" customHeight="false" outlineLevel="0" collapsed="false"/>
    <row r="425" customFormat="false" ht="14.25" hidden="false" customHeight="false" outlineLevel="0" collapsed="false"/>
    <row r="426" customFormat="false" ht="14.25" hidden="false" customHeight="false" outlineLevel="0" collapsed="false"/>
    <row r="427" customFormat="false" ht="14.25" hidden="false" customHeight="false" outlineLevel="0" collapsed="false"/>
    <row r="428" customFormat="false" ht="14.25" hidden="false" customHeight="false" outlineLevel="0" collapsed="false"/>
    <row r="429" customFormat="false" ht="14.25" hidden="false" customHeight="false" outlineLevel="0" collapsed="false"/>
    <row r="430" customFormat="false" ht="14.25" hidden="false" customHeight="false" outlineLevel="0" collapsed="false"/>
    <row r="431" customFormat="false" ht="14.25" hidden="false" customHeight="false" outlineLevel="0" collapsed="false"/>
    <row r="432" customFormat="false" ht="14.25" hidden="false" customHeight="false" outlineLevel="0" collapsed="false"/>
    <row r="433" customFormat="false" ht="14.25" hidden="false" customHeight="false" outlineLevel="0" collapsed="false"/>
    <row r="434" customFormat="false" ht="14.25" hidden="false" customHeight="false" outlineLevel="0" collapsed="false"/>
    <row r="435" customFormat="false" ht="14.25" hidden="false" customHeight="false" outlineLevel="0" collapsed="false"/>
    <row r="436" customFormat="false" ht="14.25" hidden="false" customHeight="false" outlineLevel="0" collapsed="false"/>
    <row r="437" customFormat="false" ht="14.25" hidden="false" customHeight="false" outlineLevel="0" collapsed="false"/>
    <row r="438" customFormat="false" ht="14.25" hidden="false" customHeight="false" outlineLevel="0" collapsed="false"/>
    <row r="439" customFormat="false" ht="14.25" hidden="false" customHeight="false" outlineLevel="0" collapsed="false"/>
    <row r="440" customFormat="false" ht="14.25" hidden="false" customHeight="false" outlineLevel="0" collapsed="false"/>
    <row r="441" customFormat="false" ht="14.25" hidden="false" customHeight="false" outlineLevel="0" collapsed="false"/>
    <row r="442" customFormat="false" ht="14.25" hidden="false" customHeight="false" outlineLevel="0" collapsed="false"/>
    <row r="443" customFormat="false" ht="14.25" hidden="false" customHeight="false" outlineLevel="0" collapsed="false"/>
    <row r="444" customFormat="false" ht="14.25" hidden="false" customHeight="false" outlineLevel="0" collapsed="false"/>
    <row r="445" customFormat="false" ht="14.25" hidden="false" customHeight="false" outlineLevel="0" collapsed="false"/>
    <row r="446" customFormat="false" ht="14.25" hidden="false" customHeight="false" outlineLevel="0" collapsed="false"/>
    <row r="447" customFormat="false" ht="14.25" hidden="false" customHeight="false" outlineLevel="0" collapsed="false"/>
    <row r="448" customFormat="false" ht="14.25" hidden="false" customHeight="false" outlineLevel="0" collapsed="false"/>
    <row r="449" customFormat="false" ht="14.25" hidden="false" customHeight="false" outlineLevel="0" collapsed="false"/>
    <row r="450" customFormat="false" ht="14.25" hidden="false" customHeight="false" outlineLevel="0" collapsed="false"/>
    <row r="451" customFormat="false" ht="14.25" hidden="false" customHeight="false" outlineLevel="0" collapsed="false"/>
    <row r="452" customFormat="false" ht="14.25" hidden="false" customHeight="false" outlineLevel="0" collapsed="false"/>
    <row r="453" customFormat="false" ht="14.25" hidden="false" customHeight="false" outlineLevel="0" collapsed="false"/>
    <row r="454" customFormat="false" ht="14.25" hidden="false" customHeight="false" outlineLevel="0" collapsed="false"/>
    <row r="455" customFormat="false" ht="14.25" hidden="false" customHeight="false" outlineLevel="0" collapsed="false"/>
    <row r="456" customFormat="false" ht="14.25" hidden="false" customHeight="false" outlineLevel="0" collapsed="false"/>
    <row r="457" customFormat="false" ht="14.25" hidden="false" customHeight="false" outlineLevel="0" collapsed="false"/>
    <row r="458" customFormat="false" ht="14.25" hidden="false" customHeight="false" outlineLevel="0" collapsed="false"/>
    <row r="459" customFormat="false" ht="14.25" hidden="false" customHeight="false" outlineLevel="0" collapsed="false"/>
    <row r="460" customFormat="false" ht="14.25" hidden="false" customHeight="false" outlineLevel="0" collapsed="false"/>
    <row r="461" customFormat="false" ht="14.25" hidden="false" customHeight="false" outlineLevel="0" collapsed="false"/>
    <row r="462" customFormat="false" ht="14.25" hidden="false" customHeight="false" outlineLevel="0" collapsed="false"/>
    <row r="463" customFormat="false" ht="14.25" hidden="false" customHeight="false" outlineLevel="0" collapsed="false"/>
    <row r="464" customFormat="false" ht="14.25" hidden="false" customHeight="false" outlineLevel="0" collapsed="false"/>
    <row r="465" customFormat="false" ht="14.25" hidden="false" customHeight="false" outlineLevel="0" collapsed="false"/>
    <row r="466" customFormat="false" ht="14.25" hidden="false" customHeight="false" outlineLevel="0" collapsed="false"/>
    <row r="467" customFormat="false" ht="14.25" hidden="false" customHeight="false" outlineLevel="0" collapsed="false"/>
    <row r="468" customFormat="false" ht="14.25" hidden="false" customHeight="false" outlineLevel="0" collapsed="false"/>
    <row r="469" customFormat="false" ht="14.25" hidden="false" customHeight="false" outlineLevel="0" collapsed="false"/>
    <row r="470" customFormat="false" ht="14.25" hidden="false" customHeight="false" outlineLevel="0" collapsed="false"/>
    <row r="471" customFormat="false" ht="14.25" hidden="false" customHeight="false" outlineLevel="0" collapsed="false"/>
    <row r="472" customFormat="false" ht="14.25" hidden="false" customHeight="false" outlineLevel="0" collapsed="false"/>
    <row r="473" customFormat="false" ht="14.25" hidden="false" customHeight="false" outlineLevel="0" collapsed="false"/>
    <row r="474" customFormat="false" ht="14.25" hidden="false" customHeight="false" outlineLevel="0" collapsed="false"/>
    <row r="475" customFormat="false" ht="14.25" hidden="false" customHeight="false" outlineLevel="0" collapsed="false"/>
    <row r="476" customFormat="false" ht="14.25" hidden="false" customHeight="false" outlineLevel="0" collapsed="false"/>
    <row r="477" customFormat="false" ht="14.25" hidden="false" customHeight="false" outlineLevel="0" collapsed="false"/>
    <row r="478" customFormat="false" ht="14.25" hidden="false" customHeight="false" outlineLevel="0" collapsed="false"/>
    <row r="479" customFormat="false" ht="14.25" hidden="false" customHeight="false" outlineLevel="0" collapsed="false"/>
    <row r="480" customFormat="false" ht="14.25" hidden="false" customHeight="false" outlineLevel="0" collapsed="false"/>
    <row r="481" customFormat="false" ht="14.25" hidden="false" customHeight="false" outlineLevel="0" collapsed="false"/>
    <row r="482" customFormat="false" ht="14.25" hidden="false" customHeight="false" outlineLevel="0" collapsed="false"/>
    <row r="483" customFormat="false" ht="14.25" hidden="false" customHeight="false" outlineLevel="0" collapsed="false"/>
    <row r="484" customFormat="false" ht="14.25" hidden="false" customHeight="false" outlineLevel="0" collapsed="false"/>
    <row r="485" customFormat="false" ht="14.25" hidden="false" customHeight="false" outlineLevel="0" collapsed="false"/>
    <row r="486" customFormat="false" ht="14.25" hidden="false" customHeight="false" outlineLevel="0" collapsed="false"/>
    <row r="487" customFormat="false" ht="14.25" hidden="false" customHeight="false" outlineLevel="0" collapsed="false"/>
    <row r="488" customFormat="false" ht="14.25" hidden="false" customHeight="false" outlineLevel="0" collapsed="false"/>
    <row r="489" customFormat="false" ht="14.25" hidden="false" customHeight="false" outlineLevel="0" collapsed="false"/>
    <row r="490" customFormat="false" ht="14.25" hidden="false" customHeight="false" outlineLevel="0" collapsed="false"/>
    <row r="491" customFormat="false" ht="14.25" hidden="false" customHeight="false" outlineLevel="0" collapsed="false"/>
    <row r="492" customFormat="false" ht="14.25" hidden="false" customHeight="false" outlineLevel="0" collapsed="false"/>
    <row r="493" customFormat="false" ht="14.25" hidden="false" customHeight="false" outlineLevel="0" collapsed="false"/>
    <row r="494" customFormat="false" ht="14.25" hidden="false" customHeight="false" outlineLevel="0" collapsed="false"/>
    <row r="495" customFormat="false" ht="14.25" hidden="false" customHeight="false" outlineLevel="0" collapsed="false"/>
    <row r="496" customFormat="false" ht="14.25" hidden="false" customHeight="false" outlineLevel="0" collapsed="false"/>
    <row r="497" customFormat="false" ht="14.25" hidden="false" customHeight="false" outlineLevel="0" collapsed="false"/>
    <row r="498" customFormat="false" ht="14.25" hidden="false" customHeight="false" outlineLevel="0" collapsed="false"/>
    <row r="499" customFormat="false" ht="14.25" hidden="false" customHeight="false" outlineLevel="0" collapsed="false"/>
    <row r="500" customFormat="false" ht="14.25" hidden="false" customHeight="false" outlineLevel="0" collapsed="false"/>
    <row r="501" customFormat="false" ht="14.25" hidden="false" customHeight="false" outlineLevel="0" collapsed="false"/>
    <row r="502" customFormat="false" ht="14.25" hidden="false" customHeight="false" outlineLevel="0" collapsed="false"/>
    <row r="503" customFormat="false" ht="14.25" hidden="false" customHeight="false" outlineLevel="0" collapsed="false"/>
    <row r="504" customFormat="false" ht="14.25" hidden="false" customHeight="false" outlineLevel="0" collapsed="false"/>
    <row r="505" customFormat="false" ht="14.25" hidden="false" customHeight="false" outlineLevel="0" collapsed="false"/>
    <row r="506" customFormat="false" ht="14.25" hidden="false" customHeight="false" outlineLevel="0" collapsed="false"/>
    <row r="507" customFormat="false" ht="14.25" hidden="false" customHeight="false" outlineLevel="0" collapsed="false"/>
    <row r="508" customFormat="false" ht="14.25" hidden="false" customHeight="false" outlineLevel="0" collapsed="false"/>
    <row r="509" customFormat="false" ht="14.25" hidden="false" customHeight="false" outlineLevel="0" collapsed="false"/>
    <row r="510" customFormat="false" ht="14.25" hidden="false" customHeight="false" outlineLevel="0" collapsed="false"/>
    <row r="511" customFormat="false" ht="14.25" hidden="false" customHeight="false" outlineLevel="0" collapsed="false"/>
    <row r="512" customFormat="false" ht="14.25" hidden="false" customHeight="false" outlineLevel="0" collapsed="false"/>
    <row r="513" customFormat="false" ht="14.25" hidden="false" customHeight="false" outlineLevel="0" collapsed="false"/>
    <row r="514" customFormat="false" ht="14.25" hidden="false" customHeight="false" outlineLevel="0" collapsed="false"/>
    <row r="515" customFormat="false" ht="14.25" hidden="false" customHeight="false" outlineLevel="0" collapsed="false"/>
    <row r="516" customFormat="false" ht="14.25" hidden="false" customHeight="false" outlineLevel="0" collapsed="false"/>
    <row r="517" customFormat="false" ht="14.25" hidden="false" customHeight="false" outlineLevel="0" collapsed="false"/>
    <row r="518" customFormat="false" ht="14.25" hidden="false" customHeight="false" outlineLevel="0" collapsed="false"/>
    <row r="519" customFormat="false" ht="14.25" hidden="false" customHeight="false" outlineLevel="0" collapsed="false"/>
    <row r="520" customFormat="false" ht="14.25" hidden="false" customHeight="false" outlineLevel="0" collapsed="false"/>
    <row r="521" customFormat="false" ht="14.25" hidden="false" customHeight="false" outlineLevel="0" collapsed="false"/>
    <row r="522" customFormat="false" ht="14.25" hidden="false" customHeight="false" outlineLevel="0" collapsed="false"/>
    <row r="523" customFormat="false" ht="14.25" hidden="false" customHeight="false" outlineLevel="0" collapsed="false"/>
    <row r="524" customFormat="false" ht="14.25" hidden="false" customHeight="false" outlineLevel="0" collapsed="false"/>
    <row r="525" customFormat="false" ht="14.25" hidden="false" customHeight="false" outlineLevel="0" collapsed="false"/>
    <row r="526" customFormat="false" ht="14.25" hidden="false" customHeight="false" outlineLevel="0" collapsed="false"/>
    <row r="527" customFormat="false" ht="14.25" hidden="false" customHeight="false" outlineLevel="0" collapsed="false"/>
    <row r="528" customFormat="false" ht="14.25" hidden="false" customHeight="false" outlineLevel="0" collapsed="false"/>
    <row r="529" customFormat="false" ht="14.25" hidden="false" customHeight="false" outlineLevel="0" collapsed="false"/>
    <row r="530" customFormat="false" ht="14.25" hidden="false" customHeight="false" outlineLevel="0" collapsed="false"/>
    <row r="531" customFormat="false" ht="14.25" hidden="false" customHeight="false" outlineLevel="0" collapsed="false"/>
    <row r="532" customFormat="false" ht="14.25" hidden="false" customHeight="false" outlineLevel="0" collapsed="false"/>
    <row r="533" customFormat="false" ht="14.25" hidden="false" customHeight="false" outlineLevel="0" collapsed="false"/>
    <row r="534" customFormat="false" ht="14.25" hidden="false" customHeight="false" outlineLevel="0" collapsed="false"/>
    <row r="535" customFormat="false" ht="14.25" hidden="false" customHeight="false" outlineLevel="0" collapsed="false"/>
    <row r="536" customFormat="false" ht="14.25" hidden="false" customHeight="false" outlineLevel="0" collapsed="false"/>
    <row r="537" customFormat="false" ht="14.25" hidden="false" customHeight="false" outlineLevel="0" collapsed="false"/>
    <row r="538" customFormat="false" ht="14.25" hidden="false" customHeight="false" outlineLevel="0" collapsed="false"/>
    <row r="539" customFormat="false" ht="14.25" hidden="false" customHeight="false" outlineLevel="0" collapsed="false"/>
    <row r="540" customFormat="false" ht="14.25" hidden="false" customHeight="false" outlineLevel="0" collapsed="false"/>
    <row r="541" customFormat="false" ht="14.25" hidden="false" customHeight="false" outlineLevel="0" collapsed="false"/>
    <row r="542" customFormat="false" ht="14.25" hidden="false" customHeight="false" outlineLevel="0" collapsed="false"/>
    <row r="543" customFormat="false" ht="14.25" hidden="false" customHeight="false" outlineLevel="0" collapsed="false"/>
    <row r="544" customFormat="false" ht="14.25" hidden="false" customHeight="false" outlineLevel="0" collapsed="false"/>
    <row r="545" customFormat="false" ht="14.25" hidden="false" customHeight="false" outlineLevel="0" collapsed="false"/>
    <row r="546" customFormat="false" ht="14.25" hidden="false" customHeight="false" outlineLevel="0" collapsed="false"/>
    <row r="547" customFormat="false" ht="14.25" hidden="false" customHeight="false" outlineLevel="0" collapsed="false"/>
    <row r="548" customFormat="false" ht="14.25" hidden="false" customHeight="false" outlineLevel="0" collapsed="false"/>
    <row r="549" customFormat="false" ht="14.25" hidden="false" customHeight="false" outlineLevel="0" collapsed="false"/>
    <row r="550" customFormat="false" ht="14.25" hidden="false" customHeight="false" outlineLevel="0" collapsed="false"/>
    <row r="551" customFormat="false" ht="14.25" hidden="false" customHeight="false" outlineLevel="0" collapsed="false"/>
    <row r="552" customFormat="false" ht="14.25" hidden="false" customHeight="false" outlineLevel="0" collapsed="false"/>
    <row r="553" customFormat="false" ht="14.25" hidden="false" customHeight="false" outlineLevel="0" collapsed="false"/>
    <row r="554" customFormat="false" ht="14.25" hidden="false" customHeight="false" outlineLevel="0" collapsed="false"/>
    <row r="555" customFormat="false" ht="14.25" hidden="false" customHeight="false" outlineLevel="0" collapsed="false"/>
    <row r="556" customFormat="false" ht="14.25" hidden="false" customHeight="false" outlineLevel="0" collapsed="false"/>
    <row r="557" customFormat="false" ht="14.25" hidden="false" customHeight="false" outlineLevel="0" collapsed="false"/>
    <row r="558" customFormat="false" ht="14.25" hidden="false" customHeight="false" outlineLevel="0" collapsed="false"/>
    <row r="559" customFormat="false" ht="14.25" hidden="false" customHeight="false" outlineLevel="0" collapsed="false"/>
    <row r="560" customFormat="false" ht="14.25" hidden="false" customHeight="false" outlineLevel="0" collapsed="false"/>
    <row r="561" customFormat="false" ht="14.25" hidden="false" customHeight="false" outlineLevel="0" collapsed="false"/>
    <row r="562" customFormat="false" ht="14.25" hidden="false" customHeight="false" outlineLevel="0" collapsed="false"/>
    <row r="563" customFormat="false" ht="14.25" hidden="false" customHeight="false" outlineLevel="0" collapsed="false"/>
    <row r="564" customFormat="false" ht="14.25" hidden="false" customHeight="false" outlineLevel="0" collapsed="false"/>
    <row r="565" customFormat="false" ht="14.25" hidden="false" customHeight="false" outlineLevel="0" collapsed="false"/>
    <row r="566" customFormat="false" ht="14.25" hidden="false" customHeight="false" outlineLevel="0" collapsed="false"/>
    <row r="567" customFormat="false" ht="14.25" hidden="false" customHeight="false" outlineLevel="0" collapsed="false"/>
    <row r="568" customFormat="false" ht="14.25" hidden="false" customHeight="false" outlineLevel="0" collapsed="false"/>
    <row r="569" customFormat="false" ht="14.25" hidden="false" customHeight="false" outlineLevel="0" collapsed="false"/>
    <row r="570" customFormat="false" ht="14.25" hidden="false" customHeight="false" outlineLevel="0" collapsed="false"/>
    <row r="571" customFormat="false" ht="14.25" hidden="false" customHeight="false" outlineLevel="0" collapsed="false"/>
    <row r="572" customFormat="false" ht="14.25" hidden="false" customHeight="false" outlineLevel="0" collapsed="false"/>
    <row r="573" customFormat="false" ht="14.25" hidden="false" customHeight="false" outlineLevel="0" collapsed="false"/>
    <row r="574" customFormat="false" ht="14.25" hidden="false" customHeight="false" outlineLevel="0" collapsed="false"/>
    <row r="575" customFormat="false" ht="14.25" hidden="false" customHeight="false" outlineLevel="0" collapsed="false"/>
    <row r="576" customFormat="false" ht="14.25" hidden="false" customHeight="false" outlineLevel="0" collapsed="false"/>
    <row r="577" customFormat="false" ht="14.25" hidden="false" customHeight="false" outlineLevel="0" collapsed="false"/>
    <row r="578" customFormat="false" ht="14.25" hidden="false" customHeight="false" outlineLevel="0" collapsed="false"/>
    <row r="579" customFormat="false" ht="14.25" hidden="false" customHeight="false" outlineLevel="0" collapsed="false"/>
    <row r="580" customFormat="false" ht="14.25" hidden="false" customHeight="false" outlineLevel="0" collapsed="false"/>
    <row r="581" customFormat="false" ht="14.25" hidden="false" customHeight="false" outlineLevel="0" collapsed="false"/>
    <row r="582" customFormat="false" ht="14.25" hidden="false" customHeight="false" outlineLevel="0" collapsed="false"/>
    <row r="583" customFormat="false" ht="14.25" hidden="false" customHeight="false" outlineLevel="0" collapsed="false"/>
    <row r="584" customFormat="false" ht="14.25" hidden="false" customHeight="false" outlineLevel="0" collapsed="false"/>
    <row r="585" customFormat="false" ht="14.25" hidden="false" customHeight="false" outlineLevel="0" collapsed="false"/>
    <row r="586" customFormat="false" ht="14.25" hidden="false" customHeight="false" outlineLevel="0" collapsed="false"/>
    <row r="587" customFormat="false" ht="14.25" hidden="false" customHeight="false" outlineLevel="0" collapsed="false"/>
    <row r="588" customFormat="false" ht="14.25" hidden="false" customHeight="false" outlineLevel="0" collapsed="false"/>
    <row r="589" customFormat="false" ht="14.25" hidden="false" customHeight="false" outlineLevel="0" collapsed="false"/>
    <row r="590" customFormat="false" ht="14.25" hidden="false" customHeight="false" outlineLevel="0" collapsed="false"/>
    <row r="591" customFormat="false" ht="14.25" hidden="false" customHeight="false" outlineLevel="0" collapsed="false"/>
    <row r="592" customFormat="false" ht="14.25" hidden="false" customHeight="false" outlineLevel="0" collapsed="false"/>
    <row r="593" customFormat="false" ht="14.25" hidden="false" customHeight="false" outlineLevel="0" collapsed="false"/>
    <row r="594" customFormat="false" ht="14.25" hidden="false" customHeight="false" outlineLevel="0" collapsed="false"/>
    <row r="595" customFormat="false" ht="14.25" hidden="false" customHeight="false" outlineLevel="0" collapsed="false"/>
    <row r="596" customFormat="false" ht="14.25" hidden="false" customHeight="false" outlineLevel="0" collapsed="false"/>
    <row r="597" customFormat="false" ht="14.25" hidden="false" customHeight="false" outlineLevel="0" collapsed="false"/>
    <row r="598" customFormat="false" ht="14.25" hidden="false" customHeight="false" outlineLevel="0" collapsed="false"/>
    <row r="599" customFormat="false" ht="14.25" hidden="false" customHeight="false" outlineLevel="0" collapsed="false"/>
    <row r="600" customFormat="false" ht="14.25" hidden="false" customHeight="false" outlineLevel="0" collapsed="false"/>
    <row r="601" customFormat="false" ht="14.25" hidden="false" customHeight="false" outlineLevel="0" collapsed="false"/>
    <row r="602" customFormat="false" ht="14.25" hidden="false" customHeight="false" outlineLevel="0" collapsed="false"/>
    <row r="603" customFormat="false" ht="14.25" hidden="false" customHeight="false" outlineLevel="0" collapsed="false"/>
    <row r="604" customFormat="false" ht="14.25" hidden="false" customHeight="false" outlineLevel="0" collapsed="false"/>
    <row r="605" customFormat="false" ht="14.25" hidden="false" customHeight="false" outlineLevel="0" collapsed="false"/>
    <row r="606" customFormat="false" ht="14.25" hidden="false" customHeight="false" outlineLevel="0" collapsed="false"/>
    <row r="607" customFormat="false" ht="14.25" hidden="false" customHeight="false" outlineLevel="0" collapsed="false"/>
    <row r="608" customFormat="false" ht="14.25" hidden="false" customHeight="false" outlineLevel="0" collapsed="false"/>
    <row r="609" customFormat="false" ht="14.25" hidden="false" customHeight="false" outlineLevel="0" collapsed="false"/>
    <row r="610" customFormat="false" ht="14.25" hidden="false" customHeight="false" outlineLevel="0" collapsed="false"/>
    <row r="611" customFormat="false" ht="14.25" hidden="false" customHeight="false" outlineLevel="0" collapsed="false"/>
    <row r="612" customFormat="false" ht="14.25" hidden="false" customHeight="false" outlineLevel="0" collapsed="false"/>
    <row r="613" customFormat="false" ht="14.25" hidden="false" customHeight="false" outlineLevel="0" collapsed="false"/>
    <row r="614" customFormat="false" ht="14.25" hidden="false" customHeight="false" outlineLevel="0" collapsed="false"/>
    <row r="615" customFormat="false" ht="14.25" hidden="false" customHeight="false" outlineLevel="0" collapsed="false"/>
    <row r="616" customFormat="false" ht="14.25" hidden="false" customHeight="false" outlineLevel="0" collapsed="false"/>
    <row r="617" customFormat="false" ht="14.25" hidden="false" customHeight="false" outlineLevel="0" collapsed="false"/>
    <row r="618" customFormat="false" ht="14.25" hidden="false" customHeight="false" outlineLevel="0" collapsed="false"/>
    <row r="619" customFormat="false" ht="14.25" hidden="false" customHeight="false" outlineLevel="0" collapsed="false"/>
    <row r="620" customFormat="false" ht="14.25" hidden="false" customHeight="false" outlineLevel="0" collapsed="false"/>
    <row r="621" customFormat="false" ht="14.25" hidden="false" customHeight="false" outlineLevel="0" collapsed="false"/>
    <row r="622" customFormat="false" ht="14.25" hidden="false" customHeight="false" outlineLevel="0" collapsed="false"/>
    <row r="623" customFormat="false" ht="14.25" hidden="false" customHeight="false" outlineLevel="0" collapsed="false"/>
    <row r="624" customFormat="false" ht="14.25" hidden="false" customHeight="false" outlineLevel="0" collapsed="false"/>
    <row r="625" customFormat="false" ht="14.25" hidden="false" customHeight="false" outlineLevel="0" collapsed="false"/>
    <row r="626" customFormat="false" ht="14.25" hidden="false" customHeight="false" outlineLevel="0" collapsed="false"/>
    <row r="627" customFormat="false" ht="14.25" hidden="false" customHeight="false" outlineLevel="0" collapsed="false"/>
    <row r="628" customFormat="false" ht="14.25" hidden="false" customHeight="false" outlineLevel="0" collapsed="false"/>
    <row r="629" customFormat="false" ht="14.25" hidden="false" customHeight="false" outlineLevel="0" collapsed="false"/>
    <row r="630" customFormat="false" ht="14.25" hidden="false" customHeight="false" outlineLevel="0" collapsed="false"/>
    <row r="631" customFormat="false" ht="14.25" hidden="false" customHeight="false" outlineLevel="0" collapsed="false"/>
    <row r="632" customFormat="false" ht="14.25" hidden="false" customHeight="false" outlineLevel="0" collapsed="false"/>
    <row r="633" customFormat="false" ht="14.25" hidden="false" customHeight="false" outlineLevel="0" collapsed="false"/>
    <row r="634" customFormat="false" ht="14.25" hidden="false" customHeight="false" outlineLevel="0" collapsed="false"/>
    <row r="635" customFormat="false" ht="14.25" hidden="false" customHeight="false" outlineLevel="0" collapsed="false"/>
    <row r="636" customFormat="false" ht="14.25" hidden="false" customHeight="false" outlineLevel="0" collapsed="false"/>
    <row r="637" customFormat="false" ht="14.25" hidden="false" customHeight="false" outlineLevel="0" collapsed="false"/>
    <row r="638" customFormat="false" ht="14.25" hidden="false" customHeight="false" outlineLevel="0" collapsed="false"/>
    <row r="639" customFormat="false" ht="14.25" hidden="false" customHeight="false" outlineLevel="0" collapsed="false"/>
    <row r="640" customFormat="false" ht="14.25" hidden="false" customHeight="false" outlineLevel="0" collapsed="false"/>
    <row r="641" customFormat="false" ht="14.25" hidden="false" customHeight="false" outlineLevel="0" collapsed="false"/>
    <row r="642" customFormat="false" ht="14.25" hidden="false" customHeight="false" outlineLevel="0" collapsed="false"/>
    <row r="643" customFormat="false" ht="14.25" hidden="false" customHeight="false" outlineLevel="0" collapsed="false"/>
    <row r="644" customFormat="false" ht="14.25" hidden="false" customHeight="false" outlineLevel="0" collapsed="false"/>
    <row r="645" customFormat="false" ht="14.25" hidden="false" customHeight="false" outlineLevel="0" collapsed="false"/>
    <row r="646" customFormat="false" ht="14.25" hidden="false" customHeight="false" outlineLevel="0" collapsed="false"/>
    <row r="647" customFormat="false" ht="14.25" hidden="false" customHeight="false" outlineLevel="0" collapsed="false"/>
    <row r="648" customFormat="false" ht="14.25" hidden="false" customHeight="false" outlineLevel="0" collapsed="false"/>
    <row r="649" customFormat="false" ht="14.25" hidden="false" customHeight="false" outlineLevel="0" collapsed="false"/>
    <row r="650" customFormat="false" ht="14.25" hidden="false" customHeight="false" outlineLevel="0" collapsed="false"/>
    <row r="651" customFormat="false" ht="14.25" hidden="false" customHeight="false" outlineLevel="0" collapsed="false"/>
    <row r="652" customFormat="false" ht="14.25" hidden="false" customHeight="false" outlineLevel="0" collapsed="false"/>
    <row r="653" customFormat="false" ht="14.25" hidden="false" customHeight="false" outlineLevel="0" collapsed="false"/>
    <row r="654" customFormat="false" ht="14.25" hidden="false" customHeight="false" outlineLevel="0" collapsed="false"/>
    <row r="655" customFormat="false" ht="14.25" hidden="false" customHeight="false" outlineLevel="0" collapsed="false"/>
    <row r="656" customFormat="false" ht="14.25" hidden="false" customHeight="false" outlineLevel="0" collapsed="false"/>
    <row r="657" customFormat="false" ht="14.25" hidden="false" customHeight="false" outlineLevel="0" collapsed="false"/>
    <row r="658" customFormat="false" ht="14.25" hidden="false" customHeight="false" outlineLevel="0" collapsed="false"/>
    <row r="659" customFormat="false" ht="14.25" hidden="false" customHeight="false" outlineLevel="0" collapsed="false"/>
    <row r="660" customFormat="false" ht="14.25" hidden="false" customHeight="false" outlineLevel="0" collapsed="false"/>
    <row r="661" customFormat="false" ht="14.25" hidden="false" customHeight="false" outlineLevel="0" collapsed="false"/>
    <row r="662" customFormat="false" ht="14.25" hidden="false" customHeight="false" outlineLevel="0" collapsed="false"/>
    <row r="663" customFormat="false" ht="14.25" hidden="false" customHeight="false" outlineLevel="0" collapsed="false"/>
    <row r="664" customFormat="false" ht="14.25" hidden="false" customHeight="false" outlineLevel="0" collapsed="false"/>
    <row r="665" customFormat="false" ht="14.25" hidden="false" customHeight="false" outlineLevel="0" collapsed="false"/>
    <row r="666" customFormat="false" ht="14.25" hidden="false" customHeight="false" outlineLevel="0" collapsed="false"/>
    <row r="667" customFormat="false" ht="14.25" hidden="false" customHeight="false" outlineLevel="0" collapsed="false"/>
    <row r="668" customFormat="false" ht="14.25" hidden="false" customHeight="false" outlineLevel="0" collapsed="false"/>
    <row r="669" customFormat="false" ht="14.25" hidden="false" customHeight="false" outlineLevel="0" collapsed="false"/>
    <row r="670" customFormat="false" ht="14.25" hidden="false" customHeight="false" outlineLevel="0" collapsed="false"/>
    <row r="671" customFormat="false" ht="14.25" hidden="false" customHeight="false" outlineLevel="0" collapsed="false"/>
    <row r="672" customFormat="false" ht="14.25" hidden="false" customHeight="false" outlineLevel="0" collapsed="false"/>
    <row r="673" customFormat="false" ht="14.25" hidden="false" customHeight="false" outlineLevel="0" collapsed="false"/>
    <row r="674" customFormat="false" ht="14.25" hidden="false" customHeight="false" outlineLevel="0" collapsed="false"/>
    <row r="675" customFormat="false" ht="14.25" hidden="false" customHeight="false" outlineLevel="0" collapsed="false"/>
    <row r="676" customFormat="false" ht="14.25" hidden="false" customHeight="false" outlineLevel="0" collapsed="false"/>
    <row r="677" customFormat="false" ht="14.25" hidden="false" customHeight="false" outlineLevel="0" collapsed="false"/>
    <row r="678" customFormat="false" ht="14.25" hidden="false" customHeight="false" outlineLevel="0" collapsed="false"/>
    <row r="679" customFormat="false" ht="14.25" hidden="false" customHeight="false" outlineLevel="0" collapsed="false"/>
    <row r="680" customFormat="false" ht="14.25" hidden="false" customHeight="false" outlineLevel="0" collapsed="false"/>
    <row r="681" customFormat="false" ht="14.25" hidden="false" customHeight="false" outlineLevel="0" collapsed="false"/>
    <row r="682" customFormat="false" ht="14.25" hidden="false" customHeight="false" outlineLevel="0" collapsed="false"/>
    <row r="683" customFormat="false" ht="14.25" hidden="false" customHeight="false" outlineLevel="0" collapsed="false"/>
    <row r="684" customFormat="false" ht="14.25" hidden="false" customHeight="false" outlineLevel="0" collapsed="false"/>
    <row r="685" customFormat="false" ht="14.25" hidden="false" customHeight="false" outlineLevel="0" collapsed="false"/>
    <row r="686" customFormat="false" ht="14.25" hidden="false" customHeight="false" outlineLevel="0" collapsed="false"/>
    <row r="687" customFormat="false" ht="14.25" hidden="false" customHeight="false" outlineLevel="0" collapsed="false"/>
    <row r="688" customFormat="false" ht="14.25" hidden="false" customHeight="false" outlineLevel="0" collapsed="false"/>
    <row r="689" customFormat="false" ht="14.25" hidden="false" customHeight="false" outlineLevel="0" collapsed="false"/>
    <row r="690" customFormat="false" ht="14.25" hidden="false" customHeight="false" outlineLevel="0" collapsed="false"/>
    <row r="691" customFormat="false" ht="14.25" hidden="false" customHeight="false" outlineLevel="0" collapsed="false"/>
    <row r="692" customFormat="false" ht="14.25" hidden="false" customHeight="false" outlineLevel="0" collapsed="false"/>
    <row r="693" customFormat="false" ht="14.25" hidden="false" customHeight="false" outlineLevel="0" collapsed="false"/>
    <row r="694" customFormat="false" ht="14.25" hidden="false" customHeight="false" outlineLevel="0" collapsed="false"/>
    <row r="695" customFormat="false" ht="14.25" hidden="false" customHeight="false" outlineLevel="0" collapsed="false"/>
    <row r="696" customFormat="false" ht="14.25" hidden="false" customHeight="false" outlineLevel="0" collapsed="false"/>
    <row r="697" customFormat="false" ht="14.25" hidden="false" customHeight="false" outlineLevel="0" collapsed="false"/>
    <row r="698" customFormat="false" ht="14.25" hidden="false" customHeight="false" outlineLevel="0" collapsed="false"/>
    <row r="699" customFormat="false" ht="14.25" hidden="false" customHeight="false" outlineLevel="0" collapsed="false"/>
    <row r="700" customFormat="false" ht="14.25" hidden="false" customHeight="false" outlineLevel="0" collapsed="false"/>
    <row r="701" customFormat="false" ht="14.25" hidden="false" customHeight="false" outlineLevel="0" collapsed="false"/>
    <row r="702" customFormat="false" ht="14.25" hidden="false" customHeight="false" outlineLevel="0" collapsed="false"/>
    <row r="703" customFormat="false" ht="14.25" hidden="false" customHeight="false" outlineLevel="0" collapsed="false"/>
    <row r="704" customFormat="false" ht="14.25" hidden="false" customHeight="false" outlineLevel="0" collapsed="false"/>
    <row r="705" customFormat="false" ht="14.25" hidden="false" customHeight="false" outlineLevel="0" collapsed="false"/>
    <row r="706" customFormat="false" ht="14.25" hidden="false" customHeight="false" outlineLevel="0" collapsed="false"/>
    <row r="707" customFormat="false" ht="14.25" hidden="false" customHeight="false" outlineLevel="0" collapsed="false"/>
    <row r="708" customFormat="false" ht="14.25" hidden="false" customHeight="false" outlineLevel="0" collapsed="false"/>
    <row r="709" customFormat="false" ht="14.25" hidden="false" customHeight="false" outlineLevel="0" collapsed="false"/>
    <row r="710" customFormat="false" ht="14.25" hidden="false" customHeight="false" outlineLevel="0" collapsed="false"/>
    <row r="711" customFormat="false" ht="14.25" hidden="false" customHeight="false" outlineLevel="0" collapsed="false"/>
    <row r="712" customFormat="false" ht="14.25" hidden="false" customHeight="false" outlineLevel="0" collapsed="false"/>
    <row r="713" customFormat="false" ht="14.25" hidden="false" customHeight="false" outlineLevel="0" collapsed="false"/>
    <row r="714" customFormat="false" ht="14.25" hidden="false" customHeight="false" outlineLevel="0" collapsed="false"/>
    <row r="715" customFormat="false" ht="14.25" hidden="false" customHeight="false" outlineLevel="0" collapsed="false"/>
    <row r="716" customFormat="false" ht="14.25" hidden="false" customHeight="false" outlineLevel="0" collapsed="false"/>
    <row r="717" customFormat="false" ht="14.25" hidden="false" customHeight="false" outlineLevel="0" collapsed="false"/>
    <row r="718" customFormat="false" ht="14.25" hidden="false" customHeight="false" outlineLevel="0" collapsed="false"/>
    <row r="719" customFormat="false" ht="14.25" hidden="false" customHeight="false" outlineLevel="0" collapsed="false"/>
    <row r="720" customFormat="false" ht="14.25" hidden="false" customHeight="false" outlineLevel="0" collapsed="false"/>
    <row r="721" customFormat="false" ht="14.25" hidden="false" customHeight="false" outlineLevel="0" collapsed="false"/>
    <row r="722" customFormat="false" ht="14.25" hidden="false" customHeight="false" outlineLevel="0" collapsed="false"/>
    <row r="723" customFormat="false" ht="14.25" hidden="false" customHeight="false" outlineLevel="0" collapsed="false"/>
    <row r="724" customFormat="false" ht="14.25" hidden="false" customHeight="false" outlineLevel="0" collapsed="false"/>
    <row r="725" customFormat="false" ht="14.25" hidden="false" customHeight="false" outlineLevel="0" collapsed="false"/>
    <row r="726" customFormat="false" ht="14.25" hidden="false" customHeight="false" outlineLevel="0" collapsed="false"/>
    <row r="727" customFormat="false" ht="14.25" hidden="false" customHeight="false" outlineLevel="0" collapsed="false"/>
    <row r="728" customFormat="false" ht="14.25" hidden="false" customHeight="false" outlineLevel="0" collapsed="false"/>
    <row r="729" customFormat="false" ht="14.25" hidden="false" customHeight="false" outlineLevel="0" collapsed="false"/>
    <row r="730" customFormat="false" ht="14.25" hidden="false" customHeight="false" outlineLevel="0" collapsed="false"/>
    <row r="731" customFormat="false" ht="14.25" hidden="false" customHeight="false" outlineLevel="0" collapsed="false"/>
    <row r="732" customFormat="false" ht="14.25" hidden="false" customHeight="false" outlineLevel="0" collapsed="false"/>
    <row r="733" customFormat="false" ht="14.25" hidden="false" customHeight="false" outlineLevel="0" collapsed="false"/>
    <row r="734" customFormat="false" ht="14.25" hidden="false" customHeight="false" outlineLevel="0" collapsed="false"/>
    <row r="735" customFormat="false" ht="14.25" hidden="false" customHeight="false" outlineLevel="0" collapsed="false"/>
    <row r="736" customFormat="false" ht="14.25" hidden="false" customHeight="false" outlineLevel="0" collapsed="false"/>
    <row r="737" customFormat="false" ht="14.25" hidden="false" customHeight="false" outlineLevel="0" collapsed="false"/>
    <row r="738" customFormat="false" ht="14.25" hidden="false" customHeight="false" outlineLevel="0" collapsed="false"/>
    <row r="739" customFormat="false" ht="14.25" hidden="false" customHeight="false" outlineLevel="0" collapsed="false"/>
    <row r="740" customFormat="false" ht="14.25" hidden="false" customHeight="false" outlineLevel="0" collapsed="false"/>
    <row r="741" customFormat="false" ht="14.25" hidden="false" customHeight="false" outlineLevel="0" collapsed="false"/>
    <row r="742" customFormat="false" ht="14.25" hidden="false" customHeight="false" outlineLevel="0" collapsed="false"/>
    <row r="743" customFormat="false" ht="14.25" hidden="false" customHeight="false" outlineLevel="0" collapsed="false"/>
    <row r="744" customFormat="false" ht="14.25" hidden="false" customHeight="false" outlineLevel="0" collapsed="false"/>
    <row r="745" customFormat="false" ht="14.25" hidden="false" customHeight="false" outlineLevel="0" collapsed="false"/>
    <row r="746" customFormat="false" ht="14.25" hidden="false" customHeight="false" outlineLevel="0" collapsed="false"/>
    <row r="747" customFormat="false" ht="14.25" hidden="false" customHeight="false" outlineLevel="0" collapsed="false"/>
    <row r="748" customFormat="false" ht="14.25" hidden="false" customHeight="false" outlineLevel="0" collapsed="false"/>
    <row r="749" customFormat="false" ht="14.25" hidden="false" customHeight="false" outlineLevel="0" collapsed="false"/>
    <row r="750" customFormat="false" ht="14.25" hidden="false" customHeight="false" outlineLevel="0" collapsed="false"/>
    <row r="751" customFormat="false" ht="14.25" hidden="false" customHeight="false" outlineLevel="0" collapsed="false"/>
    <row r="752" customFormat="false" ht="14.25" hidden="false" customHeight="false" outlineLevel="0" collapsed="false"/>
    <row r="753" customFormat="false" ht="14.25" hidden="false" customHeight="false" outlineLevel="0" collapsed="false"/>
    <row r="754" customFormat="false" ht="14.25" hidden="false" customHeight="false" outlineLevel="0" collapsed="false"/>
    <row r="755" customFormat="false" ht="14.25" hidden="false" customHeight="false" outlineLevel="0" collapsed="false"/>
    <row r="756" customFormat="false" ht="14.25" hidden="false" customHeight="false" outlineLevel="0" collapsed="false"/>
    <row r="757" customFormat="false" ht="14.25" hidden="false" customHeight="false" outlineLevel="0" collapsed="false"/>
    <row r="758" customFormat="false" ht="14.25" hidden="false" customHeight="false" outlineLevel="0" collapsed="false"/>
    <row r="759" customFormat="false" ht="14.25" hidden="false" customHeight="false" outlineLevel="0" collapsed="false"/>
    <row r="760" customFormat="false" ht="14.25" hidden="false" customHeight="false" outlineLevel="0" collapsed="false"/>
    <row r="761" customFormat="false" ht="14.25" hidden="false" customHeight="false" outlineLevel="0" collapsed="false"/>
    <row r="762" customFormat="false" ht="14.25" hidden="false" customHeight="false" outlineLevel="0" collapsed="false"/>
    <row r="763" customFormat="false" ht="14.25" hidden="false" customHeight="false" outlineLevel="0" collapsed="false"/>
    <row r="764" customFormat="false" ht="14.25" hidden="false" customHeight="false" outlineLevel="0" collapsed="false"/>
    <row r="765" customFormat="false" ht="14.25" hidden="false" customHeight="false" outlineLevel="0" collapsed="false"/>
    <row r="766" customFormat="false" ht="14.25" hidden="false" customHeight="false" outlineLevel="0" collapsed="false"/>
    <row r="767" customFormat="false" ht="14.25" hidden="false" customHeight="false" outlineLevel="0" collapsed="false"/>
    <row r="768" customFormat="false" ht="14.25" hidden="false" customHeight="false" outlineLevel="0" collapsed="false"/>
    <row r="769" customFormat="false" ht="14.25" hidden="false" customHeight="false" outlineLevel="0" collapsed="false"/>
    <row r="770" customFormat="false" ht="14.25" hidden="false" customHeight="false" outlineLevel="0" collapsed="false"/>
    <row r="771" customFormat="false" ht="14.25" hidden="false" customHeight="false" outlineLevel="0" collapsed="false"/>
    <row r="772" customFormat="false" ht="14.25" hidden="false" customHeight="false" outlineLevel="0" collapsed="false"/>
    <row r="773" customFormat="false" ht="14.25" hidden="false" customHeight="false" outlineLevel="0" collapsed="false"/>
    <row r="774" customFormat="false" ht="14.25" hidden="false" customHeight="false" outlineLevel="0" collapsed="false"/>
    <row r="775" customFormat="false" ht="14.25" hidden="false" customHeight="false" outlineLevel="0" collapsed="false"/>
    <row r="776" customFormat="false" ht="14.25" hidden="false" customHeight="false" outlineLevel="0" collapsed="false"/>
    <row r="777" customFormat="false" ht="14.25" hidden="false" customHeight="false" outlineLevel="0" collapsed="false"/>
    <row r="778" customFormat="false" ht="14.25" hidden="false" customHeight="false" outlineLevel="0" collapsed="false"/>
    <row r="779" customFormat="false" ht="14.25" hidden="false" customHeight="false" outlineLevel="0" collapsed="false"/>
    <row r="780" customFormat="false" ht="14.25" hidden="false" customHeight="false" outlineLevel="0" collapsed="false"/>
    <row r="781" customFormat="false" ht="14.25" hidden="false" customHeight="false" outlineLevel="0" collapsed="false"/>
    <row r="782" customFormat="false" ht="14.25" hidden="false" customHeight="false" outlineLevel="0" collapsed="false"/>
    <row r="783" customFormat="false" ht="14.25" hidden="false" customHeight="false" outlineLevel="0" collapsed="false"/>
    <row r="784" customFormat="false" ht="14.25" hidden="false" customHeight="false" outlineLevel="0" collapsed="false"/>
    <row r="785" customFormat="false" ht="14.25" hidden="false" customHeight="false" outlineLevel="0" collapsed="false"/>
    <row r="786" customFormat="false" ht="14.25" hidden="false" customHeight="false" outlineLevel="0" collapsed="false"/>
    <row r="787" customFormat="false" ht="14.25" hidden="false" customHeight="false" outlineLevel="0" collapsed="false"/>
    <row r="788" customFormat="false" ht="14.25" hidden="false" customHeight="false" outlineLevel="0" collapsed="false"/>
    <row r="789" customFormat="false" ht="14.25" hidden="false" customHeight="false" outlineLevel="0" collapsed="false"/>
    <row r="790" customFormat="false" ht="14.25" hidden="false" customHeight="false" outlineLevel="0" collapsed="false"/>
    <row r="791" customFormat="false" ht="14.25" hidden="false" customHeight="false" outlineLevel="0" collapsed="false"/>
    <row r="792" customFormat="false" ht="14.25" hidden="false" customHeight="false" outlineLevel="0" collapsed="false"/>
    <row r="793" customFormat="false" ht="14.25" hidden="false" customHeight="false" outlineLevel="0" collapsed="false"/>
    <row r="794" customFormat="false" ht="14.25" hidden="false" customHeight="false" outlineLevel="0" collapsed="false"/>
    <row r="795" customFormat="false" ht="14.25" hidden="false" customHeight="false" outlineLevel="0" collapsed="false"/>
    <row r="796" customFormat="false" ht="14.25" hidden="false" customHeight="false" outlineLevel="0" collapsed="false"/>
    <row r="797" customFormat="false" ht="14.25" hidden="false" customHeight="false" outlineLevel="0" collapsed="false"/>
    <row r="798" customFormat="false" ht="14.25" hidden="false" customHeight="false" outlineLevel="0" collapsed="false"/>
    <row r="799" customFormat="false" ht="14.25" hidden="false" customHeight="false" outlineLevel="0" collapsed="false"/>
    <row r="800" customFormat="false" ht="14.25" hidden="false" customHeight="false" outlineLevel="0" collapsed="false"/>
    <row r="801" customFormat="false" ht="14.25" hidden="false" customHeight="false" outlineLevel="0" collapsed="false"/>
    <row r="802" customFormat="false" ht="14.25" hidden="false" customHeight="false" outlineLevel="0" collapsed="false"/>
    <row r="803" customFormat="false" ht="14.25" hidden="false" customHeight="false" outlineLevel="0" collapsed="false"/>
    <row r="804" customFormat="false" ht="14.25" hidden="false" customHeight="false" outlineLevel="0" collapsed="false"/>
    <row r="805" customFormat="false" ht="14.25" hidden="false" customHeight="false" outlineLevel="0" collapsed="false"/>
    <row r="806" customFormat="false" ht="14.25" hidden="false" customHeight="false" outlineLevel="0" collapsed="false"/>
    <row r="807" customFormat="false" ht="14.25" hidden="false" customHeight="false" outlineLevel="0" collapsed="false"/>
    <row r="808" customFormat="false" ht="14.25" hidden="false" customHeight="false" outlineLevel="0" collapsed="false"/>
    <row r="809" customFormat="false" ht="14.25" hidden="false" customHeight="false" outlineLevel="0" collapsed="false"/>
    <row r="810" customFormat="false" ht="14.25" hidden="false" customHeight="false" outlineLevel="0" collapsed="false"/>
    <row r="811" customFormat="false" ht="14.25" hidden="false" customHeight="false" outlineLevel="0" collapsed="false"/>
    <row r="812" customFormat="false" ht="14.25" hidden="false" customHeight="false" outlineLevel="0" collapsed="false"/>
    <row r="813" customFormat="false" ht="14.25" hidden="false" customHeight="false" outlineLevel="0" collapsed="false"/>
    <row r="814" customFormat="false" ht="14.25" hidden="false" customHeight="false" outlineLevel="0" collapsed="false"/>
    <row r="815" customFormat="false" ht="14.25" hidden="false" customHeight="false" outlineLevel="0" collapsed="false"/>
    <row r="816" customFormat="false" ht="14.25" hidden="false" customHeight="false" outlineLevel="0" collapsed="false"/>
    <row r="817" customFormat="false" ht="14.25" hidden="false" customHeight="false" outlineLevel="0" collapsed="false"/>
    <row r="818" customFormat="false" ht="14.25" hidden="false" customHeight="false" outlineLevel="0" collapsed="false"/>
    <row r="819" customFormat="false" ht="14.25" hidden="false" customHeight="false" outlineLevel="0" collapsed="false"/>
    <row r="820" customFormat="false" ht="14.25" hidden="false" customHeight="false" outlineLevel="0" collapsed="false"/>
    <row r="821" customFormat="false" ht="14.25" hidden="false" customHeight="false" outlineLevel="0" collapsed="false"/>
    <row r="822" customFormat="false" ht="14.25" hidden="false" customHeight="false" outlineLevel="0" collapsed="false"/>
    <row r="823" customFormat="false" ht="14.25" hidden="false" customHeight="false" outlineLevel="0" collapsed="false"/>
    <row r="824" customFormat="false" ht="14.25" hidden="false" customHeight="false" outlineLevel="0" collapsed="false"/>
    <row r="825" customFormat="false" ht="14.25" hidden="false" customHeight="false" outlineLevel="0" collapsed="false"/>
    <row r="826" customFormat="false" ht="14.25" hidden="false" customHeight="false" outlineLevel="0" collapsed="false"/>
    <row r="827" customFormat="false" ht="14.25" hidden="false" customHeight="false" outlineLevel="0" collapsed="false"/>
    <row r="828" customFormat="false" ht="14.25" hidden="false" customHeight="false" outlineLevel="0" collapsed="false"/>
    <row r="829" customFormat="false" ht="14.25" hidden="false" customHeight="false" outlineLevel="0" collapsed="false"/>
    <row r="830" customFormat="false" ht="14.25" hidden="false" customHeight="false" outlineLevel="0" collapsed="false"/>
    <row r="831" customFormat="false" ht="14.25" hidden="false" customHeight="false" outlineLevel="0" collapsed="false"/>
    <row r="832" customFormat="false" ht="14.25" hidden="false" customHeight="false" outlineLevel="0" collapsed="false"/>
    <row r="833" customFormat="false" ht="14.25" hidden="false" customHeight="false" outlineLevel="0" collapsed="false"/>
    <row r="834" customFormat="false" ht="14.25" hidden="false" customHeight="false" outlineLevel="0" collapsed="false"/>
    <row r="835" customFormat="false" ht="14.25" hidden="false" customHeight="false" outlineLevel="0" collapsed="false"/>
    <row r="836" customFormat="false" ht="14.25" hidden="false" customHeight="false" outlineLevel="0" collapsed="false"/>
    <row r="837" customFormat="false" ht="14.25" hidden="false" customHeight="false" outlineLevel="0" collapsed="false"/>
    <row r="838" customFormat="false" ht="14.25" hidden="false" customHeight="false" outlineLevel="0" collapsed="false"/>
    <row r="839" customFormat="false" ht="14.25" hidden="false" customHeight="false" outlineLevel="0" collapsed="false"/>
    <row r="840" customFormat="false" ht="14.25" hidden="false" customHeight="false" outlineLevel="0" collapsed="false"/>
    <row r="841" customFormat="false" ht="14.25" hidden="false" customHeight="false" outlineLevel="0" collapsed="false"/>
    <row r="842" customFormat="false" ht="14.25" hidden="false" customHeight="false" outlineLevel="0" collapsed="false"/>
    <row r="843" customFormat="false" ht="14.25" hidden="false" customHeight="false" outlineLevel="0" collapsed="false"/>
    <row r="844" customFormat="false" ht="14.25" hidden="false" customHeight="false" outlineLevel="0" collapsed="false"/>
    <row r="845" customFormat="false" ht="14.25" hidden="false" customHeight="false" outlineLevel="0" collapsed="false"/>
    <row r="846" customFormat="false" ht="14.25" hidden="false" customHeight="false" outlineLevel="0" collapsed="false"/>
    <row r="847" customFormat="false" ht="14.25" hidden="false" customHeight="false" outlineLevel="0" collapsed="false"/>
    <row r="848" customFormat="false" ht="14.25" hidden="false" customHeight="false" outlineLevel="0" collapsed="false"/>
    <row r="849" customFormat="false" ht="14.25" hidden="false" customHeight="false" outlineLevel="0" collapsed="false"/>
    <row r="850" customFormat="false" ht="14.25" hidden="false" customHeight="false" outlineLevel="0" collapsed="false"/>
    <row r="851" customFormat="false" ht="14.25" hidden="false" customHeight="false" outlineLevel="0" collapsed="false"/>
    <row r="852" customFormat="false" ht="14.25" hidden="false" customHeight="false" outlineLevel="0" collapsed="false"/>
    <row r="853" customFormat="false" ht="14.25" hidden="false" customHeight="false" outlineLevel="0" collapsed="false"/>
    <row r="854" customFormat="false" ht="14.25" hidden="false" customHeight="false" outlineLevel="0" collapsed="false"/>
    <row r="855" customFormat="false" ht="14.25" hidden="false" customHeight="false" outlineLevel="0" collapsed="false"/>
    <row r="856" customFormat="false" ht="14.25" hidden="false" customHeight="false" outlineLevel="0" collapsed="false"/>
    <row r="857" customFormat="false" ht="14.25" hidden="false" customHeight="false" outlineLevel="0" collapsed="false"/>
    <row r="858" customFormat="false" ht="14.25" hidden="false" customHeight="false" outlineLevel="0" collapsed="false"/>
    <row r="859" customFormat="false" ht="14.25" hidden="false" customHeight="false" outlineLevel="0" collapsed="false"/>
    <row r="860" customFormat="false" ht="14.25" hidden="false" customHeight="false" outlineLevel="0" collapsed="false"/>
    <row r="861" customFormat="false" ht="14.25" hidden="false" customHeight="false" outlineLevel="0" collapsed="false"/>
    <row r="862" customFormat="false" ht="14.25" hidden="false" customHeight="false" outlineLevel="0" collapsed="false"/>
    <row r="863" customFormat="false" ht="14.25" hidden="false" customHeight="false" outlineLevel="0" collapsed="false"/>
    <row r="864" customFormat="false" ht="14.25" hidden="false" customHeight="false" outlineLevel="0" collapsed="false"/>
    <row r="865" customFormat="false" ht="14.25" hidden="false" customHeight="false" outlineLevel="0" collapsed="false"/>
    <row r="866" customFormat="false" ht="14.25" hidden="false" customHeight="false" outlineLevel="0" collapsed="false"/>
    <row r="867" customFormat="false" ht="14.25" hidden="false" customHeight="false" outlineLevel="0" collapsed="false"/>
    <row r="868" customFormat="false" ht="14.25" hidden="false" customHeight="false" outlineLevel="0" collapsed="false"/>
    <row r="869" customFormat="false" ht="14.25" hidden="false" customHeight="false" outlineLevel="0" collapsed="false"/>
    <row r="870" customFormat="false" ht="14.25" hidden="false" customHeight="false" outlineLevel="0" collapsed="false"/>
    <row r="871" customFormat="false" ht="14.25" hidden="false" customHeight="false" outlineLevel="0" collapsed="false"/>
    <row r="872" customFormat="false" ht="14.25" hidden="false" customHeight="false" outlineLevel="0" collapsed="false"/>
    <row r="873" customFormat="false" ht="14.25" hidden="false" customHeight="false" outlineLevel="0" collapsed="false"/>
    <row r="874" customFormat="false" ht="14.25" hidden="false" customHeight="false" outlineLevel="0" collapsed="false"/>
    <row r="875" customFormat="false" ht="14.25" hidden="false" customHeight="false" outlineLevel="0" collapsed="false"/>
    <row r="876" customFormat="false" ht="14.25" hidden="false" customHeight="false" outlineLevel="0" collapsed="false"/>
    <row r="877" customFormat="false" ht="14.25" hidden="false" customHeight="false" outlineLevel="0" collapsed="false"/>
    <row r="878" customFormat="false" ht="14.25" hidden="false" customHeight="false" outlineLevel="0" collapsed="false"/>
    <row r="879" customFormat="false" ht="14.25" hidden="false" customHeight="false" outlineLevel="0" collapsed="false"/>
    <row r="880" customFormat="false" ht="14.25" hidden="false" customHeight="false" outlineLevel="0" collapsed="false"/>
    <row r="881" customFormat="false" ht="14.25" hidden="false" customHeight="false" outlineLevel="0" collapsed="false"/>
    <row r="882" customFormat="false" ht="14.25" hidden="false" customHeight="false" outlineLevel="0" collapsed="false"/>
    <row r="883" customFormat="false" ht="14.25" hidden="false" customHeight="false" outlineLevel="0" collapsed="false"/>
    <row r="884" customFormat="false" ht="14.25" hidden="false" customHeight="false" outlineLevel="0" collapsed="false"/>
    <row r="885" customFormat="false" ht="14.25" hidden="false" customHeight="false" outlineLevel="0" collapsed="false"/>
    <row r="886" customFormat="false" ht="14.25" hidden="false" customHeight="false" outlineLevel="0" collapsed="false"/>
    <row r="887" customFormat="false" ht="14.25" hidden="false" customHeight="false" outlineLevel="0" collapsed="false"/>
    <row r="888" customFormat="false" ht="14.25" hidden="false" customHeight="false" outlineLevel="0" collapsed="false"/>
    <row r="889" customFormat="false" ht="14.25" hidden="false" customHeight="false" outlineLevel="0" collapsed="false"/>
    <row r="890" customFormat="false" ht="14.25" hidden="false" customHeight="false" outlineLevel="0" collapsed="false"/>
    <row r="891" customFormat="false" ht="14.25" hidden="false" customHeight="false" outlineLevel="0" collapsed="false"/>
    <row r="892" customFormat="false" ht="14.25" hidden="false" customHeight="false" outlineLevel="0" collapsed="false"/>
    <row r="893" customFormat="false" ht="14.25" hidden="false" customHeight="false" outlineLevel="0" collapsed="false"/>
    <row r="894" customFormat="false" ht="14.25" hidden="false" customHeight="false" outlineLevel="0" collapsed="false"/>
    <row r="895" customFormat="false" ht="14.25" hidden="false" customHeight="false" outlineLevel="0" collapsed="false"/>
    <row r="896" customFormat="false" ht="14.25" hidden="false" customHeight="false" outlineLevel="0" collapsed="false"/>
    <row r="897" customFormat="false" ht="14.25" hidden="false" customHeight="false" outlineLevel="0" collapsed="false"/>
    <row r="898" customFormat="false" ht="14.25" hidden="false" customHeight="false" outlineLevel="0" collapsed="false"/>
    <row r="899" customFormat="false" ht="14.25" hidden="false" customHeight="false" outlineLevel="0" collapsed="false"/>
    <row r="900" customFormat="false" ht="14.25" hidden="false" customHeight="false" outlineLevel="0" collapsed="false"/>
    <row r="901" customFormat="false" ht="14.25" hidden="false" customHeight="false" outlineLevel="0" collapsed="false"/>
    <row r="902" customFormat="false" ht="14.25" hidden="false" customHeight="false" outlineLevel="0" collapsed="false"/>
    <row r="903" customFormat="false" ht="14.25" hidden="false" customHeight="false" outlineLevel="0" collapsed="false"/>
    <row r="904" customFormat="false" ht="14.25" hidden="false" customHeight="false" outlineLevel="0" collapsed="false"/>
    <row r="905" customFormat="false" ht="14.25" hidden="false" customHeight="false" outlineLevel="0" collapsed="false"/>
    <row r="906" customFormat="false" ht="14.25" hidden="false" customHeight="false" outlineLevel="0" collapsed="false"/>
    <row r="907" customFormat="false" ht="14.25" hidden="false" customHeight="false" outlineLevel="0" collapsed="false"/>
    <row r="908" customFormat="false" ht="14.25" hidden="false" customHeight="false" outlineLevel="0" collapsed="false"/>
    <row r="909" customFormat="false" ht="14.25" hidden="false" customHeight="false" outlineLevel="0" collapsed="false"/>
    <row r="910" customFormat="false" ht="14.25" hidden="false" customHeight="false" outlineLevel="0" collapsed="false"/>
    <row r="911" customFormat="false" ht="14.25" hidden="false" customHeight="false" outlineLevel="0" collapsed="false"/>
    <row r="912" customFormat="false" ht="14.25" hidden="false" customHeight="false" outlineLevel="0" collapsed="false"/>
    <row r="913" customFormat="false" ht="14.25" hidden="false" customHeight="false" outlineLevel="0" collapsed="false"/>
    <row r="914" customFormat="false" ht="14.25" hidden="false" customHeight="false" outlineLevel="0" collapsed="false"/>
    <row r="915" customFormat="false" ht="14.25" hidden="false" customHeight="false" outlineLevel="0" collapsed="false"/>
    <row r="916" customFormat="false" ht="14.25" hidden="false" customHeight="false" outlineLevel="0" collapsed="false"/>
    <row r="917" customFormat="false" ht="14.25" hidden="false" customHeight="false" outlineLevel="0" collapsed="false"/>
    <row r="918" customFormat="false" ht="14.25" hidden="false" customHeight="false" outlineLevel="0" collapsed="false"/>
    <row r="919" customFormat="false" ht="14.25" hidden="false" customHeight="false" outlineLevel="0" collapsed="false"/>
    <row r="920" customFormat="false" ht="14.25" hidden="false" customHeight="false" outlineLevel="0" collapsed="false"/>
    <row r="921" customFormat="false" ht="14.25" hidden="false" customHeight="false" outlineLevel="0" collapsed="false"/>
    <row r="922" customFormat="false" ht="14.25" hidden="false" customHeight="false" outlineLevel="0" collapsed="false"/>
    <row r="923" customFormat="false" ht="14.25" hidden="false" customHeight="false" outlineLevel="0" collapsed="false"/>
    <row r="924" customFormat="false" ht="14.25" hidden="false" customHeight="false" outlineLevel="0" collapsed="false"/>
    <row r="925" customFormat="false" ht="14.25" hidden="false" customHeight="false" outlineLevel="0" collapsed="false"/>
    <row r="926" customFormat="false" ht="14.25" hidden="false" customHeight="false" outlineLevel="0" collapsed="false"/>
    <row r="927" customFormat="false" ht="14.25" hidden="false" customHeight="false" outlineLevel="0" collapsed="false"/>
    <row r="928" customFormat="false" ht="14.25" hidden="false" customHeight="false" outlineLevel="0" collapsed="false"/>
    <row r="929" customFormat="false" ht="14.25" hidden="false" customHeight="false" outlineLevel="0" collapsed="false"/>
    <row r="930" customFormat="false" ht="14.25" hidden="false" customHeight="false" outlineLevel="0" collapsed="false"/>
    <row r="931" customFormat="false" ht="14.25" hidden="false" customHeight="false" outlineLevel="0" collapsed="false"/>
    <row r="932" customFormat="false" ht="14.25" hidden="false" customHeight="false" outlineLevel="0" collapsed="false"/>
    <row r="933" customFormat="false" ht="14.25" hidden="false" customHeight="false" outlineLevel="0" collapsed="false"/>
    <row r="934" customFormat="false" ht="14.25" hidden="false" customHeight="false" outlineLevel="0" collapsed="false"/>
    <row r="935" customFormat="false" ht="14.25" hidden="false" customHeight="false" outlineLevel="0" collapsed="false"/>
    <row r="936" customFormat="false" ht="14.25" hidden="false" customHeight="false" outlineLevel="0" collapsed="false"/>
    <row r="937" customFormat="false" ht="14.25" hidden="false" customHeight="false" outlineLevel="0" collapsed="false"/>
    <row r="938" customFormat="false" ht="14.25" hidden="false" customHeight="false" outlineLevel="0" collapsed="false"/>
    <row r="939" customFormat="false" ht="14.25" hidden="false" customHeight="false" outlineLevel="0" collapsed="false"/>
    <row r="940" customFormat="false" ht="14.25" hidden="false" customHeight="false" outlineLevel="0" collapsed="false"/>
    <row r="941" customFormat="false" ht="14.25" hidden="false" customHeight="false" outlineLevel="0" collapsed="false"/>
    <row r="942" customFormat="false" ht="14.25" hidden="false" customHeight="false" outlineLevel="0" collapsed="false"/>
    <row r="943" customFormat="false" ht="14.25" hidden="false" customHeight="false" outlineLevel="0" collapsed="false"/>
    <row r="944" customFormat="false" ht="14.25" hidden="false" customHeight="false" outlineLevel="0" collapsed="false"/>
    <row r="945" customFormat="false" ht="14.25" hidden="false" customHeight="false" outlineLevel="0" collapsed="false"/>
    <row r="946" customFormat="false" ht="14.25" hidden="false" customHeight="false" outlineLevel="0" collapsed="false"/>
    <row r="947" customFormat="false" ht="14.25" hidden="false" customHeight="false" outlineLevel="0" collapsed="false"/>
    <row r="948" customFormat="false" ht="14.25" hidden="false" customHeight="false" outlineLevel="0" collapsed="false"/>
    <row r="949" customFormat="false" ht="14.25" hidden="false" customHeight="false" outlineLevel="0" collapsed="false"/>
    <row r="950" customFormat="false" ht="14.25" hidden="false" customHeight="false" outlineLevel="0" collapsed="false"/>
    <row r="951" customFormat="false" ht="14.25" hidden="false" customHeight="false" outlineLevel="0" collapsed="false"/>
    <row r="952" customFormat="false" ht="14.25" hidden="false" customHeight="false" outlineLevel="0" collapsed="false"/>
    <row r="953" customFormat="false" ht="14.25" hidden="false" customHeight="false" outlineLevel="0" collapsed="false"/>
    <row r="954" customFormat="false" ht="14.25" hidden="false" customHeight="false" outlineLevel="0" collapsed="false"/>
    <row r="955" customFormat="false" ht="14.25" hidden="false" customHeight="false" outlineLevel="0" collapsed="false"/>
    <row r="956" customFormat="false" ht="14.25" hidden="false" customHeight="false" outlineLevel="0" collapsed="false"/>
    <row r="957" customFormat="false" ht="14.25" hidden="false" customHeight="false" outlineLevel="0" collapsed="false"/>
    <row r="958" customFormat="false" ht="14.25" hidden="false" customHeight="false" outlineLevel="0" collapsed="false"/>
    <row r="959" customFormat="false" ht="14.25" hidden="false" customHeight="false" outlineLevel="0" collapsed="false"/>
    <row r="960" customFormat="false" ht="14.25" hidden="false" customHeight="false" outlineLevel="0" collapsed="false"/>
    <row r="961" customFormat="false" ht="14.25" hidden="false" customHeight="false" outlineLevel="0" collapsed="false"/>
    <row r="962" customFormat="false" ht="14.25" hidden="false" customHeight="false" outlineLevel="0" collapsed="false"/>
    <row r="963" customFormat="false" ht="14.25" hidden="false" customHeight="false" outlineLevel="0" collapsed="false"/>
    <row r="964" customFormat="false" ht="14.25" hidden="false" customHeight="false" outlineLevel="0" collapsed="false"/>
    <row r="965" customFormat="false" ht="14.25" hidden="false" customHeight="false" outlineLevel="0" collapsed="false"/>
    <row r="966" customFormat="false" ht="14.25" hidden="false" customHeight="false" outlineLevel="0" collapsed="false"/>
    <row r="967" customFormat="false" ht="14.25" hidden="false" customHeight="false" outlineLevel="0" collapsed="false"/>
    <row r="968" customFormat="false" ht="14.25" hidden="false" customHeight="false" outlineLevel="0" collapsed="false"/>
    <row r="969" customFormat="false" ht="14.25" hidden="false" customHeight="false" outlineLevel="0" collapsed="false"/>
    <row r="970" customFormat="false" ht="14.25" hidden="false" customHeight="false" outlineLevel="0" collapsed="false"/>
    <row r="971" customFormat="false" ht="14.25" hidden="false" customHeight="false" outlineLevel="0" collapsed="false"/>
    <row r="972" customFormat="false" ht="14.25" hidden="false" customHeight="false" outlineLevel="0" collapsed="false"/>
    <row r="973" customFormat="false" ht="14.25" hidden="false" customHeight="false" outlineLevel="0" collapsed="false"/>
    <row r="974" customFormat="false" ht="14.25" hidden="false" customHeight="false" outlineLevel="0" collapsed="false"/>
    <row r="975" customFormat="false" ht="14.25" hidden="false" customHeight="false" outlineLevel="0" collapsed="false"/>
    <row r="976" customFormat="false" ht="14.25" hidden="false" customHeight="false" outlineLevel="0" collapsed="false"/>
    <row r="977" customFormat="false" ht="14.25" hidden="false" customHeight="false" outlineLevel="0" collapsed="false"/>
    <row r="978" customFormat="false" ht="14.25" hidden="false" customHeight="false" outlineLevel="0" collapsed="false"/>
    <row r="979" customFormat="false" ht="14.25" hidden="false" customHeight="false" outlineLevel="0" collapsed="false"/>
    <row r="980" customFormat="false" ht="14.25" hidden="false" customHeight="false" outlineLevel="0" collapsed="false"/>
    <row r="981" customFormat="false" ht="14.25" hidden="false" customHeight="false" outlineLevel="0" collapsed="false"/>
    <row r="982" customFormat="false" ht="14.25" hidden="false" customHeight="false" outlineLevel="0" collapsed="false"/>
    <row r="983" customFormat="false" ht="14.25" hidden="false" customHeight="false" outlineLevel="0" collapsed="false"/>
    <row r="984" customFormat="false" ht="14.25" hidden="false" customHeight="false" outlineLevel="0" collapsed="false"/>
    <row r="985" customFormat="false" ht="14.25" hidden="false" customHeight="false" outlineLevel="0" collapsed="false"/>
    <row r="986" customFormat="false" ht="14.25" hidden="false" customHeight="false" outlineLevel="0" collapsed="false"/>
    <row r="987" customFormat="false" ht="14.25" hidden="false" customHeight="false" outlineLevel="0" collapsed="false"/>
    <row r="988" customFormat="false" ht="14.25" hidden="false" customHeight="false" outlineLevel="0" collapsed="false"/>
    <row r="989" customFormat="false" ht="14.25" hidden="false" customHeight="false" outlineLevel="0" collapsed="false"/>
    <row r="990" customFormat="false" ht="14.25" hidden="false" customHeight="false" outlineLevel="0" collapsed="false"/>
    <row r="991" customFormat="false" ht="14.25" hidden="false" customHeight="false" outlineLevel="0" collapsed="false"/>
    <row r="992" customFormat="false" ht="14.25" hidden="false" customHeight="false" outlineLevel="0" collapsed="false"/>
    <row r="993" customFormat="false" ht="14.25" hidden="false" customHeight="false" outlineLevel="0" collapsed="false"/>
    <row r="994" customFormat="false" ht="14.25" hidden="false" customHeight="false" outlineLevel="0" collapsed="false"/>
    <row r="995" customFormat="false" ht="14.25" hidden="false" customHeight="false" outlineLevel="0" collapsed="false"/>
    <row r="996" customFormat="false" ht="14.25" hidden="false" customHeight="false" outlineLevel="0" collapsed="false"/>
    <row r="997" customFormat="false" ht="14.25" hidden="false" customHeight="false" outlineLevel="0" collapsed="false"/>
    <row r="998" customFormat="false" ht="14.25" hidden="false" customHeight="false" outlineLevel="0" collapsed="false"/>
  </sheetData>
  <sheetProtection sheet="true" password="c613" objects="true" scenarios="true"/>
  <mergeCells count="7">
    <mergeCell ref="A1:G1"/>
    <mergeCell ref="C2:F2"/>
    <mergeCell ref="A3:G3"/>
    <mergeCell ref="A28:G28"/>
    <mergeCell ref="A38:G38"/>
    <mergeCell ref="A50:G50"/>
    <mergeCell ref="A61:G6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5" activeCellId="0" sqref="F65"/>
    </sheetView>
  </sheetViews>
  <sheetFormatPr defaultRowHeight="12.75"/>
  <cols>
    <col collapsed="false" hidden="false" max="1" min="1" style="0" width="7.4234693877551"/>
    <col collapsed="false" hidden="false" max="2" min="2" style="0" width="91.2806122448979"/>
    <col collapsed="false" hidden="false" max="4" min="3" style="0" width="8.56632653061224"/>
    <col collapsed="false" hidden="false" max="5" min="5" style="1" width="14.8571428571429"/>
    <col collapsed="false" hidden="false" max="6" min="6" style="0" width="14.5714285714286"/>
    <col collapsed="false" hidden="false" max="7" min="7" style="0" width="14.280612244898"/>
    <col collapsed="false" hidden="false" max="8" min="8" style="0" width="10.7091836734694"/>
    <col collapsed="false" hidden="false" max="10" min="9" style="0" width="30.4285714285714"/>
    <col collapsed="false" hidden="false" max="11" min="11" style="0" width="30.0051020408163"/>
    <col collapsed="false" hidden="false" max="12" min="12" style="0" width="14.4285714285714"/>
    <col collapsed="false" hidden="false" max="26" min="13" style="0" width="8.70918367346939"/>
    <col collapsed="false" hidden="false" max="1025" min="27" style="0" width="17.2857142857143"/>
  </cols>
  <sheetData>
    <row r="1" customFormat="false" ht="15.75" hidden="false" customHeight="false" outlineLevel="0" collapsed="false">
      <c r="A1" s="2" t="s">
        <v>151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customFormat="false" ht="15" hidden="false" customHeight="false" outlineLevel="0" collapsed="false">
      <c r="A2" s="6"/>
      <c r="B2" s="7"/>
      <c r="C2" s="8" t="s">
        <v>1</v>
      </c>
      <c r="D2" s="8"/>
      <c r="E2" s="8"/>
      <c r="F2" s="8"/>
      <c r="G2" s="53" t="n">
        <f aca="false">G62</f>
        <v>20</v>
      </c>
      <c r="H2" s="3"/>
      <c r="I2" s="3"/>
      <c r="J2" s="3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15" hidden="false" customHeight="false" outlineLevel="0" collapsed="false">
      <c r="A3" s="8" t="s">
        <v>152</v>
      </c>
      <c r="B3" s="8"/>
      <c r="C3" s="8"/>
      <c r="D3" s="8"/>
      <c r="E3" s="8"/>
      <c r="F3" s="8"/>
      <c r="G3" s="8"/>
      <c r="H3" s="9"/>
      <c r="I3" s="9"/>
      <c r="J3" s="9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" hidden="false" customHeight="false" outlineLevel="0" collapsed="false">
      <c r="A4" s="8"/>
      <c r="B4" s="54"/>
      <c r="C4" s="55"/>
      <c r="D4" s="55"/>
      <c r="E4" s="56"/>
      <c r="F4" s="55"/>
      <c r="G4" s="57"/>
      <c r="H4" s="9"/>
      <c r="I4" s="9"/>
      <c r="J4" s="9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30" hidden="false" customHeight="false" outlineLevel="0" collapsed="false">
      <c r="A5" s="12" t="s">
        <v>3</v>
      </c>
      <c r="B5" s="13" t="s">
        <v>4</v>
      </c>
      <c r="C5" s="14" t="s">
        <v>5</v>
      </c>
      <c r="D5" s="14" t="s">
        <v>6</v>
      </c>
      <c r="E5" s="15" t="s">
        <v>7</v>
      </c>
      <c r="F5" s="14" t="s">
        <v>8</v>
      </c>
      <c r="G5" s="14" t="s">
        <v>9</v>
      </c>
      <c r="H5" s="4"/>
      <c r="I5" s="9"/>
      <c r="J5" s="9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28.5" hidden="false" customHeight="false" outlineLevel="0" collapsed="false">
      <c r="A6" s="6" t="s">
        <v>10</v>
      </c>
      <c r="B6" s="16" t="s">
        <v>11</v>
      </c>
      <c r="C6" s="17" t="n">
        <v>1</v>
      </c>
      <c r="D6" s="17" t="n">
        <v>12</v>
      </c>
      <c r="E6" s="18" t="s">
        <v>12</v>
      </c>
      <c r="F6" s="19" t="n">
        <v>12</v>
      </c>
      <c r="G6" s="17" t="n">
        <f aca="false">IF(F6&gt;D6,D6,F6*C6)</f>
        <v>12</v>
      </c>
      <c r="H6" s="4"/>
      <c r="I6" s="3"/>
      <c r="J6" s="3"/>
      <c r="K6" s="4"/>
      <c r="L6" s="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4.25" hidden="false" customHeight="false" outlineLevel="0" collapsed="false">
      <c r="A7" s="6" t="s">
        <v>13</v>
      </c>
      <c r="B7" s="7" t="s">
        <v>14</v>
      </c>
      <c r="C7" s="17" t="n">
        <v>1</v>
      </c>
      <c r="D7" s="17" t="n">
        <v>12</v>
      </c>
      <c r="E7" s="18" t="s">
        <v>12</v>
      </c>
      <c r="F7" s="19" t="n">
        <v>4</v>
      </c>
      <c r="G7" s="18" t="n">
        <f aca="false">IF(AND(G6&gt;16,F7&lt;&gt;0),"DIMINUA AS AULAS ACIMA",IF(F7&gt;D7,D7,F7*C7))</f>
        <v>4</v>
      </c>
      <c r="H7" s="4"/>
      <c r="I7" s="3"/>
      <c r="J7" s="3"/>
      <c r="K7" s="4"/>
      <c r="L7" s="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42.75" hidden="false" customHeight="false" outlineLevel="0" collapsed="false">
      <c r="A8" s="58" t="s">
        <v>15</v>
      </c>
      <c r="B8" s="7" t="s">
        <v>16</v>
      </c>
      <c r="C8" s="59" t="n">
        <v>0.05</v>
      </c>
      <c r="D8" s="59" t="n">
        <v>200</v>
      </c>
      <c r="E8" s="60" t="s">
        <v>17</v>
      </c>
      <c r="F8" s="61" t="n">
        <v>0</v>
      </c>
      <c r="G8" s="60" t="n">
        <f aca="false">IF(AND(G6&gt;16,F8&lt;&gt;0),"DIMINUA AS AULAS ACIMA",IF(F8&gt;D8,D8,F8*C8))</f>
        <v>0</v>
      </c>
      <c r="H8" s="4"/>
      <c r="I8" s="3"/>
      <c r="J8" s="3"/>
      <c r="K8" s="4"/>
      <c r="L8" s="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4.25" hidden="false" customHeight="false" outlineLevel="0" collapsed="false">
      <c r="A9" s="6"/>
      <c r="B9" s="7" t="s">
        <v>18</v>
      </c>
      <c r="C9" s="20"/>
      <c r="D9" s="20"/>
      <c r="E9" s="21"/>
      <c r="F9" s="20"/>
      <c r="G9" s="22" t="n">
        <f aca="false">IF(SUM(G6:G8)&gt;20,20,SUM(G6:G8))</f>
        <v>16</v>
      </c>
      <c r="H9" s="4"/>
      <c r="I9" s="3"/>
      <c r="J9" s="3"/>
      <c r="K9" s="4"/>
      <c r="L9" s="4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5" hidden="false" customHeight="false" outlineLevel="0" collapsed="false">
      <c r="A10" s="12" t="s">
        <v>19</v>
      </c>
      <c r="B10" s="13" t="s">
        <v>153</v>
      </c>
      <c r="C10" s="14" t="s">
        <v>5</v>
      </c>
      <c r="D10" s="14" t="s">
        <v>6</v>
      </c>
      <c r="E10" s="15" t="s">
        <v>7</v>
      </c>
      <c r="F10" s="14" t="s">
        <v>8</v>
      </c>
      <c r="G10" s="14" t="s">
        <v>9</v>
      </c>
      <c r="H10" s="23"/>
      <c r="I10" s="23"/>
      <c r="J10" s="23"/>
      <c r="K10" s="24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customFormat="false" ht="14.25" hidden="false" customHeight="false" outlineLevel="0" collapsed="false">
      <c r="A11" s="6" t="s">
        <v>21</v>
      </c>
      <c r="B11" s="7" t="s">
        <v>22</v>
      </c>
      <c r="C11" s="17" t="n">
        <v>1</v>
      </c>
      <c r="D11" s="17" t="n">
        <v>4</v>
      </c>
      <c r="E11" s="18" t="s">
        <v>23</v>
      </c>
      <c r="F11" s="17" t="n">
        <f aca="false">IF((G9-G12)&gt;4,4,G9-G12)</f>
        <v>4</v>
      </c>
      <c r="G11" s="17" t="n">
        <f aca="false">IF(F11&gt;14,14,F11)</f>
        <v>4</v>
      </c>
      <c r="H11" s="23"/>
      <c r="I11" s="23"/>
      <c r="J11" s="23"/>
      <c r="K11" s="24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customFormat="false" ht="14.25" hidden="false" customHeight="false" outlineLevel="0" collapsed="false">
      <c r="A12" s="6" t="s">
        <v>24</v>
      </c>
      <c r="B12" s="7" t="s">
        <v>25</v>
      </c>
      <c r="C12" s="17" t="n">
        <v>0.2</v>
      </c>
      <c r="D12" s="17" t="n">
        <v>2</v>
      </c>
      <c r="E12" s="62" t="s">
        <v>23</v>
      </c>
      <c r="F12" s="63" t="n">
        <f aca="false">ROUNDUP(G9*C12,0)</f>
        <v>4</v>
      </c>
      <c r="G12" s="17" t="n">
        <f aca="false">F12</f>
        <v>4</v>
      </c>
      <c r="H12" s="23"/>
      <c r="I12" s="23"/>
      <c r="J12" s="23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customFormat="false" ht="14.25" hidden="false" customHeight="false" outlineLevel="0" collapsed="false">
      <c r="A13" s="6"/>
      <c r="B13" s="7" t="s">
        <v>18</v>
      </c>
      <c r="C13" s="6"/>
      <c r="D13" s="64"/>
      <c r="E13" s="65"/>
      <c r="F13" s="6"/>
      <c r="G13" s="66" t="n">
        <f aca="false">IF(G9&gt;=6,6,SUM(G11:G12))</f>
        <v>6</v>
      </c>
      <c r="H13" s="23"/>
      <c r="I13" s="23"/>
      <c r="J13" s="23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customFormat="false" ht="15" hidden="false" customHeight="false" outlineLevel="0" collapsed="false">
      <c r="A14" s="12" t="s">
        <v>26</v>
      </c>
      <c r="B14" s="13" t="s">
        <v>27</v>
      </c>
      <c r="C14" s="14" t="s">
        <v>5</v>
      </c>
      <c r="D14" s="14" t="s">
        <v>6</v>
      </c>
      <c r="E14" s="15" t="s">
        <v>7</v>
      </c>
      <c r="F14" s="67" t="s">
        <v>8</v>
      </c>
      <c r="G14" s="14" t="s">
        <v>9</v>
      </c>
      <c r="H14" s="23"/>
      <c r="I14" s="23"/>
      <c r="J14" s="23"/>
      <c r="K14" s="24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customFormat="false" ht="14.25" hidden="false" customHeight="false" outlineLevel="0" collapsed="false">
      <c r="A15" s="6" t="s">
        <v>28</v>
      </c>
      <c r="B15" s="68" t="s">
        <v>29</v>
      </c>
      <c r="C15" s="17" t="n">
        <v>1</v>
      </c>
      <c r="D15" s="17" t="n">
        <v>1</v>
      </c>
      <c r="E15" s="18" t="s">
        <v>30</v>
      </c>
      <c r="F15" s="17" t="n">
        <v>2</v>
      </c>
      <c r="G15" s="17" t="n">
        <f aca="false">F15</f>
        <v>2</v>
      </c>
      <c r="H15" s="23"/>
      <c r="I15" s="23"/>
      <c r="J15" s="23"/>
      <c r="K15" s="24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customFormat="false" ht="14.25" hidden="false" customHeight="false" outlineLevel="0" collapsed="false">
      <c r="A16" s="6"/>
      <c r="B16" s="7" t="s">
        <v>18</v>
      </c>
      <c r="C16" s="6"/>
      <c r="D16" s="6"/>
      <c r="E16" s="26"/>
      <c r="F16" s="6"/>
      <c r="G16" s="22" t="n">
        <v>2</v>
      </c>
      <c r="H16" s="23"/>
      <c r="I16" s="23"/>
      <c r="J16" s="23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customFormat="false" ht="15" hidden="false" customHeight="false" outlineLevel="0" collapsed="false">
      <c r="A17" s="12" t="s">
        <v>31</v>
      </c>
      <c r="B17" s="13" t="s">
        <v>154</v>
      </c>
      <c r="C17" s="14" t="s">
        <v>5</v>
      </c>
      <c r="D17" s="14" t="s">
        <v>6</v>
      </c>
      <c r="E17" s="15" t="s">
        <v>7</v>
      </c>
      <c r="F17" s="14" t="s">
        <v>8</v>
      </c>
      <c r="G17" s="14" t="s">
        <v>9</v>
      </c>
      <c r="H17" s="3"/>
      <c r="I17" s="3"/>
      <c r="J17" s="3"/>
      <c r="K17" s="4"/>
      <c r="L17" s="4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customFormat="false" ht="28.5" hidden="false" customHeight="false" outlineLevel="0" collapsed="false">
      <c r="A18" s="6" t="s">
        <v>33</v>
      </c>
      <c r="B18" s="7" t="s">
        <v>34</v>
      </c>
      <c r="C18" s="17" t="n">
        <v>1</v>
      </c>
      <c r="D18" s="17" t="n">
        <v>6</v>
      </c>
      <c r="E18" s="18" t="s">
        <v>35</v>
      </c>
      <c r="F18" s="19" t="n">
        <v>0</v>
      </c>
      <c r="G18" s="17" t="n">
        <f aca="false">F18*C18</f>
        <v>0</v>
      </c>
      <c r="H18" s="4"/>
      <c r="I18" s="3"/>
      <c r="J18" s="3"/>
      <c r="K18" s="4"/>
      <c r="L18" s="4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customFormat="false" ht="28.5" hidden="false" customHeight="false" outlineLevel="0" collapsed="false">
      <c r="A19" s="6" t="s">
        <v>36</v>
      </c>
      <c r="B19" s="7" t="s">
        <v>37</v>
      </c>
      <c r="C19" s="17" t="n">
        <v>1</v>
      </c>
      <c r="D19" s="17" t="n">
        <v>4</v>
      </c>
      <c r="E19" s="18" t="s">
        <v>35</v>
      </c>
      <c r="F19" s="19" t="n">
        <v>0</v>
      </c>
      <c r="G19" s="17" t="n">
        <f aca="false">F19*C19</f>
        <v>0</v>
      </c>
      <c r="H19" s="4"/>
      <c r="I19" s="3"/>
      <c r="J19" s="3"/>
      <c r="K19" s="4"/>
      <c r="L19" s="4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customFormat="false" ht="42.75" hidden="false" customHeight="false" outlineLevel="0" collapsed="false">
      <c r="A20" s="6" t="s">
        <v>38</v>
      </c>
      <c r="B20" s="16" t="s">
        <v>39</v>
      </c>
      <c r="C20" s="17" t="n">
        <v>2</v>
      </c>
      <c r="D20" s="17" t="n">
        <v>4</v>
      </c>
      <c r="E20" s="18" t="s">
        <v>40</v>
      </c>
      <c r="F20" s="19" t="n">
        <v>0</v>
      </c>
      <c r="G20" s="17" t="n">
        <f aca="false">F20*C20</f>
        <v>0</v>
      </c>
      <c r="H20" s="4"/>
      <c r="I20" s="3"/>
      <c r="J20" s="3"/>
      <c r="K20" s="4"/>
      <c r="L20" s="4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customFormat="false" ht="28.5" hidden="false" customHeight="false" outlineLevel="0" collapsed="false">
      <c r="A21" s="6" t="s">
        <v>41</v>
      </c>
      <c r="B21" s="7" t="s">
        <v>42</v>
      </c>
      <c r="C21" s="17" t="n">
        <v>2</v>
      </c>
      <c r="D21" s="17" t="n">
        <v>1</v>
      </c>
      <c r="E21" s="18" t="s">
        <v>35</v>
      </c>
      <c r="F21" s="19" t="n">
        <v>1</v>
      </c>
      <c r="G21" s="17" t="n">
        <f aca="false">F21*C21</f>
        <v>2</v>
      </c>
      <c r="H21" s="4"/>
      <c r="I21" s="3"/>
      <c r="J21" s="3"/>
      <c r="K21" s="4"/>
      <c r="L21" s="4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customFormat="false" ht="28.5" hidden="false" customHeight="false" outlineLevel="0" collapsed="false">
      <c r="A22" s="6" t="s">
        <v>43</v>
      </c>
      <c r="B22" s="28" t="s">
        <v>44</v>
      </c>
      <c r="C22" s="17" t="n">
        <v>10</v>
      </c>
      <c r="D22" s="17" t="n">
        <v>1</v>
      </c>
      <c r="E22" s="18" t="s">
        <v>45</v>
      </c>
      <c r="F22" s="19" t="n">
        <v>0</v>
      </c>
      <c r="G22" s="17" t="n">
        <f aca="false">F22*C22</f>
        <v>0</v>
      </c>
      <c r="H22" s="4"/>
      <c r="I22" s="3"/>
      <c r="J22" s="3"/>
      <c r="K22" s="4"/>
      <c r="L22" s="4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customFormat="false" ht="14.25" hidden="false" customHeight="false" outlineLevel="0" collapsed="false">
      <c r="A23" s="6"/>
      <c r="B23" s="7" t="s">
        <v>18</v>
      </c>
      <c r="C23" s="6"/>
      <c r="D23" s="6"/>
      <c r="E23" s="26"/>
      <c r="F23" s="6"/>
      <c r="G23" s="22" t="n">
        <f aca="false">IF(SUM(G18:G22)&gt;4,4,SUM(G18:G22))</f>
        <v>2</v>
      </c>
      <c r="H23" s="4"/>
      <c r="I23" s="3"/>
      <c r="J23" s="3"/>
      <c r="K23" s="4"/>
      <c r="L23" s="4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customFormat="false" ht="15" hidden="false" customHeight="false" outlineLevel="0" collapsed="false">
      <c r="A24" s="12" t="s">
        <v>46</v>
      </c>
      <c r="B24" s="29" t="s">
        <v>155</v>
      </c>
      <c r="C24" s="14" t="s">
        <v>5</v>
      </c>
      <c r="D24" s="14" t="s">
        <v>6</v>
      </c>
      <c r="E24" s="15" t="s">
        <v>7</v>
      </c>
      <c r="F24" s="14" t="s">
        <v>8</v>
      </c>
      <c r="G24" s="14" t="s">
        <v>9</v>
      </c>
      <c r="H24" s="3"/>
      <c r="I24" s="9"/>
      <c r="J24" s="9"/>
      <c r="K24" s="4"/>
      <c r="L24" s="4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customFormat="false" ht="28.5" hidden="false" customHeight="false" outlineLevel="0" collapsed="false">
      <c r="A25" s="6" t="s">
        <v>48</v>
      </c>
      <c r="B25" s="27" t="s">
        <v>49</v>
      </c>
      <c r="C25" s="17" t="n">
        <v>8</v>
      </c>
      <c r="D25" s="17" t="n">
        <v>1</v>
      </c>
      <c r="E25" s="18" t="s">
        <v>50</v>
      </c>
      <c r="F25" s="19" t="n">
        <v>0</v>
      </c>
      <c r="G25" s="17" t="n">
        <f aca="false">F25*C25</f>
        <v>0</v>
      </c>
      <c r="H25" s="3"/>
      <c r="I25" s="9"/>
      <c r="J25" s="9"/>
      <c r="K25" s="4"/>
      <c r="L25" s="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customFormat="false" ht="28.5" hidden="false" customHeight="false" outlineLevel="0" collapsed="false">
      <c r="A26" s="6" t="s">
        <v>51</v>
      </c>
      <c r="B26" s="27" t="s">
        <v>52</v>
      </c>
      <c r="C26" s="17" t="n">
        <v>1</v>
      </c>
      <c r="D26" s="17" t="n">
        <v>2</v>
      </c>
      <c r="E26" s="18" t="s">
        <v>53</v>
      </c>
      <c r="F26" s="19" t="n">
        <v>0</v>
      </c>
      <c r="G26" s="17" t="n">
        <f aca="false">F26*C26</f>
        <v>0</v>
      </c>
      <c r="H26" s="3"/>
      <c r="I26" s="9"/>
      <c r="J26" s="9"/>
      <c r="K26" s="4"/>
      <c r="L26" s="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customFormat="false" ht="15" hidden="false" customHeight="false" outlineLevel="0" collapsed="false">
      <c r="A27" s="6"/>
      <c r="B27" s="7" t="s">
        <v>18</v>
      </c>
      <c r="C27" s="6"/>
      <c r="D27" s="6"/>
      <c r="E27" s="26"/>
      <c r="F27" s="6"/>
      <c r="G27" s="22" t="n">
        <f aca="false">IF(SUM(G25:G26)&gt;4,4,SUM(G25:G26))</f>
        <v>0</v>
      </c>
      <c r="H27" s="3"/>
      <c r="I27" s="9"/>
      <c r="J27" s="9"/>
      <c r="K27" s="4"/>
      <c r="L27" s="4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customFormat="false" ht="15" hidden="false" customHeight="false" outlineLevel="0" collapsed="false">
      <c r="A28" s="8" t="s">
        <v>156</v>
      </c>
      <c r="B28" s="8"/>
      <c r="C28" s="8"/>
      <c r="D28" s="8"/>
      <c r="E28" s="8"/>
      <c r="F28" s="8"/>
      <c r="G28" s="8"/>
      <c r="H28" s="9"/>
      <c r="I28" s="9"/>
      <c r="J28" s="9"/>
      <c r="K28" s="4"/>
      <c r="L28" s="4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customFormat="false" ht="15" hidden="false" customHeight="false" outlineLevel="0" collapsed="false">
      <c r="A29" s="12" t="s">
        <v>55</v>
      </c>
      <c r="B29" s="29" t="s">
        <v>56</v>
      </c>
      <c r="C29" s="14" t="s">
        <v>5</v>
      </c>
      <c r="D29" s="14" t="s">
        <v>6</v>
      </c>
      <c r="E29" s="15" t="s">
        <v>7</v>
      </c>
      <c r="F29" s="14" t="s">
        <v>8</v>
      </c>
      <c r="G29" s="14" t="s">
        <v>9</v>
      </c>
      <c r="H29" s="3"/>
      <c r="I29" s="3"/>
      <c r="J29" s="4"/>
      <c r="K29" s="3" t="s">
        <v>57</v>
      </c>
      <c r="L29" s="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customFormat="false" ht="28.5" hidden="false" customHeight="false" outlineLevel="0" collapsed="false">
      <c r="A30" s="69" t="s">
        <v>58</v>
      </c>
      <c r="B30" s="28" t="s">
        <v>59</v>
      </c>
      <c r="C30" s="32" t="n">
        <v>4</v>
      </c>
      <c r="D30" s="32" t="n">
        <v>3</v>
      </c>
      <c r="E30" s="18" t="s">
        <v>53</v>
      </c>
      <c r="F30" s="19" t="n">
        <v>0</v>
      </c>
      <c r="G30" s="17" t="n">
        <f aca="false">F30*C30</f>
        <v>0</v>
      </c>
      <c r="H30" s="4"/>
      <c r="I30" s="3"/>
      <c r="J30" s="4"/>
      <c r="K30" s="4"/>
      <c r="L30" s="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customFormat="false" ht="28.5" hidden="false" customHeight="false" outlineLevel="0" collapsed="false">
      <c r="A31" s="69" t="s">
        <v>60</v>
      </c>
      <c r="B31" s="28" t="s">
        <v>61</v>
      </c>
      <c r="C31" s="32" t="n">
        <v>6</v>
      </c>
      <c r="D31" s="32" t="n">
        <v>2</v>
      </c>
      <c r="E31" s="18" t="s">
        <v>53</v>
      </c>
      <c r="F31" s="19" t="n">
        <v>0</v>
      </c>
      <c r="G31" s="17" t="n">
        <f aca="false">F31*C31</f>
        <v>0</v>
      </c>
      <c r="H31" s="4"/>
      <c r="I31" s="3"/>
      <c r="J31" s="4"/>
      <c r="K31" s="4"/>
      <c r="L31" s="4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customFormat="false" ht="28.5" hidden="false" customHeight="false" outlineLevel="0" collapsed="false">
      <c r="A32" s="69" t="s">
        <v>62</v>
      </c>
      <c r="B32" s="28" t="s">
        <v>63</v>
      </c>
      <c r="C32" s="32" t="n">
        <v>3</v>
      </c>
      <c r="D32" s="32" t="n">
        <v>2</v>
      </c>
      <c r="E32" s="18" t="s">
        <v>53</v>
      </c>
      <c r="F32" s="19" t="n">
        <v>0</v>
      </c>
      <c r="G32" s="17" t="n">
        <f aca="false">F32*C32</f>
        <v>0</v>
      </c>
      <c r="H32" s="4"/>
      <c r="I32" s="3"/>
      <c r="J32" s="4"/>
      <c r="K32" s="4"/>
      <c r="L32" s="4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customFormat="false" ht="28.5" hidden="false" customHeight="false" outlineLevel="0" collapsed="false">
      <c r="A33" s="69" t="s">
        <v>64</v>
      </c>
      <c r="B33" s="28" t="s">
        <v>65</v>
      </c>
      <c r="C33" s="32" t="n">
        <v>2</v>
      </c>
      <c r="D33" s="32" t="n">
        <v>4</v>
      </c>
      <c r="E33" s="18" t="s">
        <v>35</v>
      </c>
      <c r="F33" s="19" t="n">
        <v>0</v>
      </c>
      <c r="G33" s="17" t="n">
        <f aca="false">F33*C33</f>
        <v>0</v>
      </c>
      <c r="H33" s="4"/>
      <c r="I33" s="3"/>
      <c r="J33" s="4"/>
      <c r="K33" s="4"/>
      <c r="L33" s="4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customFormat="false" ht="28.5" hidden="false" customHeight="false" outlineLevel="0" collapsed="false">
      <c r="A34" s="69" t="s">
        <v>66</v>
      </c>
      <c r="B34" s="28" t="s">
        <v>67</v>
      </c>
      <c r="C34" s="32" t="n">
        <v>16</v>
      </c>
      <c r="D34" s="32" t="n">
        <v>1</v>
      </c>
      <c r="E34" s="18" t="s">
        <v>68</v>
      </c>
      <c r="F34" s="19" t="n">
        <v>0</v>
      </c>
      <c r="G34" s="17" t="n">
        <f aca="false">F34*C34</f>
        <v>0</v>
      </c>
      <c r="H34" s="4"/>
      <c r="I34" s="3"/>
      <c r="J34" s="4"/>
      <c r="K34" s="4"/>
      <c r="L34" s="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customFormat="false" ht="28.5" hidden="false" customHeight="false" outlineLevel="0" collapsed="false">
      <c r="A35" s="69" t="s">
        <v>69</v>
      </c>
      <c r="B35" s="28" t="s">
        <v>70</v>
      </c>
      <c r="C35" s="32" t="n">
        <v>8</v>
      </c>
      <c r="D35" s="32" t="n">
        <v>1</v>
      </c>
      <c r="E35" s="33" t="s">
        <v>71</v>
      </c>
      <c r="F35" s="19" t="n">
        <v>0</v>
      </c>
      <c r="G35" s="17" t="n">
        <f aca="false">F35*C35</f>
        <v>0</v>
      </c>
      <c r="H35" s="4"/>
      <c r="I35" s="3"/>
      <c r="J35" s="4"/>
      <c r="K35" s="4"/>
      <c r="L35" s="4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customFormat="false" ht="28.5" hidden="false" customHeight="false" outlineLevel="0" collapsed="false">
      <c r="A36" s="69" t="s">
        <v>72</v>
      </c>
      <c r="B36" s="28" t="s">
        <v>73</v>
      </c>
      <c r="C36" s="32" t="n">
        <v>16</v>
      </c>
      <c r="D36" s="32" t="n">
        <v>1</v>
      </c>
      <c r="E36" s="33" t="s">
        <v>71</v>
      </c>
      <c r="F36" s="19" t="n">
        <v>0</v>
      </c>
      <c r="G36" s="17" t="n">
        <f aca="false">F36*C36</f>
        <v>0</v>
      </c>
      <c r="H36" s="4"/>
      <c r="I36" s="3"/>
      <c r="J36" s="4"/>
      <c r="K36" s="4"/>
      <c r="L36" s="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customFormat="false" ht="14.25" hidden="false" customHeight="false" outlineLevel="0" collapsed="false">
      <c r="A37" s="6"/>
      <c r="B37" s="27" t="s">
        <v>18</v>
      </c>
      <c r="C37" s="6"/>
      <c r="D37" s="6"/>
      <c r="E37" s="26"/>
      <c r="F37" s="6"/>
      <c r="G37" s="70" t="n">
        <f aca="false">IF(SUM(G30:G36)&gt;4,4,SUM(G30:G36))</f>
        <v>0</v>
      </c>
      <c r="H37" s="3"/>
      <c r="I37" s="3"/>
      <c r="J37" s="3"/>
      <c r="K37" s="4"/>
      <c r="L37" s="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customFormat="false" ht="15" hidden="false" customHeight="false" outlineLevel="0" collapsed="false">
      <c r="A38" s="8" t="s">
        <v>157</v>
      </c>
      <c r="B38" s="8"/>
      <c r="C38" s="8"/>
      <c r="D38" s="8"/>
      <c r="E38" s="8"/>
      <c r="F38" s="8"/>
      <c r="G38" s="8"/>
      <c r="H38" s="3"/>
      <c r="I38" s="3"/>
      <c r="J38" s="3"/>
      <c r="K38" s="4"/>
      <c r="L38" s="4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customFormat="false" ht="15" hidden="false" customHeight="false" outlineLevel="0" collapsed="false">
      <c r="A39" s="12" t="s">
        <v>75</v>
      </c>
      <c r="B39" s="29" t="s">
        <v>76</v>
      </c>
      <c r="C39" s="14" t="s">
        <v>5</v>
      </c>
      <c r="D39" s="14" t="s">
        <v>6</v>
      </c>
      <c r="E39" s="15" t="s">
        <v>7</v>
      </c>
      <c r="F39" s="14" t="s">
        <v>8</v>
      </c>
      <c r="G39" s="14" t="s">
        <v>9</v>
      </c>
      <c r="H39" s="9"/>
      <c r="I39" s="4"/>
      <c r="J39" s="3"/>
      <c r="K39" s="4"/>
      <c r="L39" s="4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customFormat="false" ht="28.5" hidden="false" customHeight="false" outlineLevel="0" collapsed="false">
      <c r="A40" s="6" t="s">
        <v>77</v>
      </c>
      <c r="B40" s="16" t="s">
        <v>78</v>
      </c>
      <c r="C40" s="32" t="n">
        <v>4</v>
      </c>
      <c r="D40" s="32" t="n">
        <v>3</v>
      </c>
      <c r="E40" s="18" t="s">
        <v>53</v>
      </c>
      <c r="F40" s="19" t="n">
        <v>1</v>
      </c>
      <c r="G40" s="17" t="n">
        <f aca="false">F40*C40</f>
        <v>4</v>
      </c>
      <c r="H40" s="3"/>
      <c r="I40" s="4"/>
      <c r="J40" s="4"/>
      <c r="K40" s="4"/>
      <c r="L40" s="4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customFormat="false" ht="28.5" hidden="false" customHeight="false" outlineLevel="0" collapsed="false">
      <c r="A41" s="6" t="s">
        <v>79</v>
      </c>
      <c r="B41" s="16" t="s">
        <v>80</v>
      </c>
      <c r="C41" s="32" t="n">
        <v>6</v>
      </c>
      <c r="D41" s="32" t="n">
        <v>2</v>
      </c>
      <c r="E41" s="18" t="s">
        <v>53</v>
      </c>
      <c r="F41" s="19" t="n">
        <v>0</v>
      </c>
      <c r="G41" s="17" t="n">
        <f aca="false">F41*C41</f>
        <v>0</v>
      </c>
      <c r="H41" s="3"/>
      <c r="I41" s="4"/>
      <c r="J41" s="4"/>
      <c r="K41" s="4"/>
      <c r="L41" s="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customFormat="false" ht="28.5" hidden="false" customHeight="false" outlineLevel="0" collapsed="false">
      <c r="A42" s="6" t="s">
        <v>81</v>
      </c>
      <c r="B42" s="16" t="s">
        <v>82</v>
      </c>
      <c r="C42" s="32" t="n">
        <v>3</v>
      </c>
      <c r="D42" s="32" t="n">
        <v>2</v>
      </c>
      <c r="E42" s="18" t="s">
        <v>53</v>
      </c>
      <c r="F42" s="19" t="n">
        <v>0</v>
      </c>
      <c r="G42" s="17" t="n">
        <f aca="false">F42*C42</f>
        <v>0</v>
      </c>
      <c r="H42" s="3"/>
      <c r="I42" s="4"/>
      <c r="J42" s="4"/>
      <c r="K42" s="4"/>
      <c r="L42" s="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customFormat="false" ht="28.5" hidden="false" customHeight="false" outlineLevel="0" collapsed="false">
      <c r="A43" s="6" t="s">
        <v>83</v>
      </c>
      <c r="B43" s="7" t="s">
        <v>84</v>
      </c>
      <c r="C43" s="32" t="n">
        <v>16</v>
      </c>
      <c r="D43" s="32" t="n">
        <v>1</v>
      </c>
      <c r="E43" s="18" t="s">
        <v>85</v>
      </c>
      <c r="F43" s="19" t="n">
        <v>0</v>
      </c>
      <c r="G43" s="17" t="n">
        <f aca="false">F43*C43</f>
        <v>0</v>
      </c>
      <c r="H43" s="3"/>
      <c r="I43" s="4"/>
      <c r="J43" s="4"/>
      <c r="K43" s="4"/>
      <c r="L43" s="4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customFormat="false" ht="28.5" hidden="false" customHeight="false" outlineLevel="0" collapsed="false">
      <c r="A44" s="6" t="s">
        <v>86</v>
      </c>
      <c r="B44" s="7" t="s">
        <v>87</v>
      </c>
      <c r="C44" s="32" t="n">
        <v>5</v>
      </c>
      <c r="D44" s="32" t="n">
        <v>1</v>
      </c>
      <c r="E44" s="18" t="s">
        <v>85</v>
      </c>
      <c r="F44" s="19" t="n">
        <v>0</v>
      </c>
      <c r="G44" s="17" t="n">
        <f aca="false">F44*C44</f>
        <v>0</v>
      </c>
      <c r="H44" s="3"/>
      <c r="I44" s="4"/>
      <c r="J44" s="4"/>
      <c r="K44" s="4"/>
      <c r="L44" s="4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customFormat="false" ht="28.5" hidden="false" customHeight="false" outlineLevel="0" collapsed="false">
      <c r="A45" s="6" t="s">
        <v>88</v>
      </c>
      <c r="B45" s="7" t="s">
        <v>89</v>
      </c>
      <c r="C45" s="35" t="n">
        <v>3</v>
      </c>
      <c r="D45" s="32" t="n">
        <v>1</v>
      </c>
      <c r="E45" s="33" t="s">
        <v>90</v>
      </c>
      <c r="F45" s="19" t="n">
        <v>0</v>
      </c>
      <c r="G45" s="17" t="n">
        <f aca="false">F45*C45</f>
        <v>0</v>
      </c>
      <c r="H45" s="3"/>
      <c r="I45" s="4"/>
      <c r="J45" s="4"/>
      <c r="K45" s="4"/>
      <c r="L45" s="4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customFormat="false" ht="28.5" hidden="false" customHeight="false" outlineLevel="0" collapsed="false">
      <c r="A46" s="6" t="s">
        <v>91</v>
      </c>
      <c r="B46" s="7" t="s">
        <v>92</v>
      </c>
      <c r="C46" s="35" t="n">
        <v>0.05</v>
      </c>
      <c r="D46" s="32" t="n">
        <v>200</v>
      </c>
      <c r="E46" s="33" t="s">
        <v>158</v>
      </c>
      <c r="F46" s="19" t="n">
        <v>0</v>
      </c>
      <c r="G46" s="17" t="n">
        <f aca="false">C46*F46</f>
        <v>0</v>
      </c>
      <c r="H46" s="3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customFormat="false" ht="14.25" hidden="false" customHeight="false" outlineLevel="0" collapsed="false">
      <c r="A47" s="30" t="s">
        <v>93</v>
      </c>
      <c r="B47" s="27" t="s">
        <v>94</v>
      </c>
      <c r="C47" s="71" t="n">
        <v>0.05</v>
      </c>
      <c r="D47" s="37" t="n">
        <f aca="false">D46/2</f>
        <v>100</v>
      </c>
      <c r="E47" s="72" t="s">
        <v>23</v>
      </c>
      <c r="F47" s="73" t="n">
        <f aca="false">F46/2</f>
        <v>0</v>
      </c>
      <c r="G47" s="73" t="n">
        <f aca="false">F47*C47</f>
        <v>0</v>
      </c>
      <c r="H47" s="7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customFormat="false" ht="28.5" hidden="false" customHeight="false" outlineLevel="0" collapsed="false">
      <c r="A48" s="6" t="s">
        <v>96</v>
      </c>
      <c r="B48" s="27" t="s">
        <v>97</v>
      </c>
      <c r="C48" s="37" t="n">
        <v>1</v>
      </c>
      <c r="D48" s="37" t="n">
        <v>2</v>
      </c>
      <c r="E48" s="33" t="s">
        <v>98</v>
      </c>
      <c r="F48" s="19" t="n">
        <v>0</v>
      </c>
      <c r="G48" s="17" t="n">
        <f aca="false">F48*C48</f>
        <v>0</v>
      </c>
      <c r="H48" s="3"/>
      <c r="I48" s="4"/>
      <c r="J48" s="4"/>
      <c r="K48" s="4"/>
      <c r="L48" s="4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customFormat="false" ht="14.25" hidden="false" customHeight="false" outlineLevel="0" collapsed="false">
      <c r="A49" s="6"/>
      <c r="B49" s="7" t="s">
        <v>18</v>
      </c>
      <c r="C49" s="6"/>
      <c r="D49" s="6"/>
      <c r="E49" s="26"/>
      <c r="F49" s="6"/>
      <c r="G49" s="22" t="n">
        <f aca="false">IF(SUM(G40:G48)&gt;4,4,SUM(G40:G48))</f>
        <v>4</v>
      </c>
      <c r="H49" s="3"/>
      <c r="I49" s="3"/>
      <c r="J49" s="4"/>
      <c r="K49" s="4"/>
      <c r="L49" s="4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customFormat="false" ht="15" hidden="false" customHeight="false" outlineLevel="0" collapsed="false">
      <c r="A50" s="8" t="s">
        <v>159</v>
      </c>
      <c r="B50" s="8"/>
      <c r="C50" s="8"/>
      <c r="D50" s="8"/>
      <c r="E50" s="8"/>
      <c r="F50" s="8"/>
      <c r="G50" s="8"/>
      <c r="H50" s="40"/>
      <c r="I50" s="40"/>
      <c r="J50" s="40"/>
      <c r="K50" s="41"/>
      <c r="L50" s="41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customFormat="false" ht="15" hidden="false" customHeight="false" outlineLevel="0" collapsed="false">
      <c r="A51" s="43" t="s">
        <v>100</v>
      </c>
      <c r="B51" s="13" t="s">
        <v>128</v>
      </c>
      <c r="C51" s="15" t="s">
        <v>5</v>
      </c>
      <c r="D51" s="15" t="s">
        <v>6</v>
      </c>
      <c r="E51" s="15" t="s">
        <v>7</v>
      </c>
      <c r="F51" s="15" t="s">
        <v>8</v>
      </c>
      <c r="G51" s="15" t="s">
        <v>9</v>
      </c>
      <c r="H51" s="40"/>
      <c r="I51" s="40"/>
      <c r="J51" s="40"/>
      <c r="K51" s="41"/>
      <c r="L51" s="41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customFormat="false" ht="14.25" hidden="false" customHeight="false" outlineLevel="0" collapsed="false">
      <c r="A52" s="6" t="s">
        <v>102</v>
      </c>
      <c r="B52" s="7" t="s">
        <v>130</v>
      </c>
      <c r="C52" s="32" t="n">
        <v>3</v>
      </c>
      <c r="D52" s="17" t="n">
        <v>1</v>
      </c>
      <c r="E52" s="18" t="s">
        <v>30</v>
      </c>
      <c r="F52" s="19" t="n">
        <v>1</v>
      </c>
      <c r="G52" s="17" t="n">
        <f aca="false">F52*C52</f>
        <v>3</v>
      </c>
      <c r="H52" s="3"/>
      <c r="I52" s="3"/>
      <c r="J52" s="3"/>
      <c r="K52" s="4"/>
      <c r="L52" s="4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customFormat="false" ht="14.25" hidden="false" customHeight="false" outlineLevel="0" collapsed="false">
      <c r="A53" s="6" t="s">
        <v>105</v>
      </c>
      <c r="B53" s="7" t="s">
        <v>132</v>
      </c>
      <c r="C53" s="32" t="n">
        <v>8</v>
      </c>
      <c r="D53" s="17" t="n">
        <v>1</v>
      </c>
      <c r="E53" s="18" t="s">
        <v>30</v>
      </c>
      <c r="F53" s="19" t="n">
        <v>0</v>
      </c>
      <c r="G53" s="17" t="n">
        <f aca="false">F53*C53</f>
        <v>0</v>
      </c>
      <c r="H53" s="3"/>
      <c r="I53" s="3"/>
      <c r="J53" s="3"/>
      <c r="K53" s="4"/>
      <c r="L53" s="4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customFormat="false" ht="14.25" hidden="false" customHeight="false" outlineLevel="0" collapsed="false">
      <c r="A54" s="6" t="s">
        <v>108</v>
      </c>
      <c r="B54" s="7" t="s">
        <v>134</v>
      </c>
      <c r="C54" s="32" t="n">
        <v>4</v>
      </c>
      <c r="D54" s="17" t="n">
        <v>1</v>
      </c>
      <c r="E54" s="18" t="s">
        <v>30</v>
      </c>
      <c r="F54" s="19" t="n">
        <v>0</v>
      </c>
      <c r="G54" s="17" t="n">
        <f aca="false">F54*C54</f>
        <v>0</v>
      </c>
      <c r="H54" s="3"/>
      <c r="I54" s="3"/>
      <c r="J54" s="3"/>
      <c r="K54" s="4"/>
      <c r="L54" s="4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customFormat="false" ht="14.25" hidden="false" customHeight="false" outlineLevel="0" collapsed="false">
      <c r="A55" s="6" t="s">
        <v>111</v>
      </c>
      <c r="B55" s="7" t="s">
        <v>136</v>
      </c>
      <c r="C55" s="32" t="n">
        <v>1</v>
      </c>
      <c r="D55" s="17" t="n">
        <v>1</v>
      </c>
      <c r="E55" s="18" t="s">
        <v>30</v>
      </c>
      <c r="F55" s="19" t="n">
        <v>0</v>
      </c>
      <c r="G55" s="17" t="n">
        <f aca="false">F55*C55</f>
        <v>0</v>
      </c>
      <c r="H55" s="3"/>
      <c r="I55" s="3"/>
      <c r="J55" s="3"/>
      <c r="K55" s="4"/>
      <c r="L55" s="4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customFormat="false" ht="14.25" hidden="false" customHeight="false" outlineLevel="0" collapsed="false">
      <c r="A56" s="6" t="s">
        <v>114</v>
      </c>
      <c r="B56" s="27" t="s">
        <v>138</v>
      </c>
      <c r="C56" s="32" t="n">
        <v>1</v>
      </c>
      <c r="D56" s="17" t="n">
        <v>2</v>
      </c>
      <c r="E56" s="18" t="s">
        <v>104</v>
      </c>
      <c r="F56" s="19" t="n">
        <v>1</v>
      </c>
      <c r="G56" s="17" t="n">
        <f aca="false">F56*C56</f>
        <v>1</v>
      </c>
      <c r="H56" s="4"/>
      <c r="I56" s="3"/>
      <c r="J56" s="3"/>
      <c r="K56" s="4"/>
      <c r="L56" s="4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customFormat="false" ht="14.25" hidden="false" customHeight="false" outlineLevel="0" collapsed="false">
      <c r="A57" s="6" t="s">
        <v>117</v>
      </c>
      <c r="B57" s="27" t="s">
        <v>140</v>
      </c>
      <c r="C57" s="32" t="n">
        <v>1</v>
      </c>
      <c r="D57" s="17" t="n">
        <v>2</v>
      </c>
      <c r="E57" s="18" t="s">
        <v>104</v>
      </c>
      <c r="F57" s="19" t="n">
        <v>0</v>
      </c>
      <c r="G57" s="17" t="n">
        <f aca="false">F57*C57</f>
        <v>0</v>
      </c>
      <c r="H57" s="4"/>
      <c r="I57" s="3"/>
      <c r="J57" s="3"/>
      <c r="K57" s="4"/>
      <c r="L57" s="4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customFormat="false" ht="14.25" hidden="false" customHeight="false" outlineLevel="0" collapsed="false">
      <c r="A58" s="6" t="s">
        <v>120</v>
      </c>
      <c r="B58" s="27" t="s">
        <v>142</v>
      </c>
      <c r="C58" s="32" t="n">
        <v>4</v>
      </c>
      <c r="D58" s="17" t="n">
        <v>1</v>
      </c>
      <c r="E58" s="18" t="s">
        <v>143</v>
      </c>
      <c r="F58" s="19" t="n">
        <v>0</v>
      </c>
      <c r="G58" s="18" t="n">
        <f aca="false">F58*C58</f>
        <v>0</v>
      </c>
      <c r="H58" s="3"/>
      <c r="I58" s="3"/>
      <c r="J58" s="3"/>
      <c r="K58" s="4"/>
      <c r="L58" s="4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customFormat="false" ht="14.25" hidden="false" customHeight="false" outlineLevel="0" collapsed="false">
      <c r="A59" s="6" t="s">
        <v>123</v>
      </c>
      <c r="B59" s="27" t="s">
        <v>145</v>
      </c>
      <c r="C59" s="32" t="n">
        <v>4</v>
      </c>
      <c r="D59" s="17" t="n">
        <v>1</v>
      </c>
      <c r="E59" s="18" t="s">
        <v>30</v>
      </c>
      <c r="F59" s="19" t="n">
        <v>0</v>
      </c>
      <c r="G59" s="18" t="n">
        <f aca="false">F59*C59</f>
        <v>0</v>
      </c>
      <c r="H59" s="3"/>
      <c r="I59" s="3"/>
      <c r="J59" s="3"/>
      <c r="K59" s="4"/>
      <c r="L59" s="4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customFormat="false" ht="14.25" hidden="false" customHeight="false" outlineLevel="0" collapsed="false">
      <c r="A60" s="6" t="s">
        <v>160</v>
      </c>
      <c r="B60" s="27" t="s">
        <v>147</v>
      </c>
      <c r="C60" s="32" t="n">
        <v>1</v>
      </c>
      <c r="D60" s="17" t="n">
        <v>2</v>
      </c>
      <c r="E60" s="18" t="s">
        <v>148</v>
      </c>
      <c r="F60" s="19" t="n">
        <v>0</v>
      </c>
      <c r="G60" s="18" t="n">
        <f aca="false">F60*C60</f>
        <v>0</v>
      </c>
      <c r="H60" s="3"/>
      <c r="I60" s="3"/>
      <c r="J60" s="3"/>
      <c r="K60" s="4"/>
      <c r="L60" s="4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customFormat="false" ht="14.25" hidden="false" customHeight="false" outlineLevel="0" collapsed="false">
      <c r="A61" s="6"/>
      <c r="B61" s="7" t="s">
        <v>18</v>
      </c>
      <c r="C61" s="6"/>
      <c r="D61" s="6"/>
      <c r="E61" s="26"/>
      <c r="F61" s="6"/>
      <c r="G61" s="22" t="n">
        <f aca="false">IF(SUM(G52:G60)&gt;4,4,SUM(G52:G60))</f>
        <v>4</v>
      </c>
      <c r="H61" s="3"/>
      <c r="I61" s="3"/>
      <c r="J61" s="3"/>
      <c r="K61" s="4"/>
      <c r="L61" s="4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customFormat="false" ht="15" hidden="false" customHeight="false" outlineLevel="0" collapsed="false">
      <c r="A62" s="44"/>
      <c r="B62" s="45" t="s">
        <v>149</v>
      </c>
      <c r="C62" s="46"/>
      <c r="D62" s="46"/>
      <c r="E62" s="47"/>
      <c r="F62" s="46"/>
      <c r="G62" s="75" t="n">
        <f aca="false">IF(SUM(G9+G23+G13+G16+G37+G49+G27+G61)&gt;20,20,SUM(G9+G23+G13+G16+G37+G49+G27+G61))</f>
        <v>20</v>
      </c>
      <c r="H62" s="3"/>
      <c r="I62" s="3"/>
      <c r="J62" s="3"/>
      <c r="K62" s="4"/>
      <c r="L62" s="4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customFormat="false" ht="14.25" hidden="false" customHeight="false" outlineLevel="0" collapsed="false">
      <c r="A63" s="48"/>
      <c r="B63" s="49"/>
      <c r="C63" s="48"/>
      <c r="D63" s="48"/>
      <c r="E63" s="50"/>
      <c r="F63" s="48"/>
      <c r="G63" s="4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customFormat="false" ht="14.25" hidden="false" customHeight="false" outlineLevel="0" collapsed="false">
      <c r="A64" s="51"/>
      <c r="B64" s="52" t="s">
        <v>150</v>
      </c>
      <c r="C64" s="48"/>
      <c r="D64" s="48"/>
      <c r="E64" s="50"/>
      <c r="F64" s="48"/>
      <c r="G64" s="4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</sheetData>
  <sheetProtection sheet="true" password="c613" objects="true" scenarios="true"/>
  <mergeCells count="6">
    <mergeCell ref="A1:G1"/>
    <mergeCell ref="C2:F2"/>
    <mergeCell ref="A3:G3"/>
    <mergeCell ref="A28:G28"/>
    <mergeCell ref="A38:G38"/>
    <mergeCell ref="A50:G5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LibreOffice/4.3.5.2$Windows_x86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2016-10-04T21:38:00Z</dcterms:created>
  <dc:creator>Reuber</dc:creator>
  <dc:language>pt-BR</dc:language>
  <dcterms:modified xsi:type="dcterms:W3CDTF">2017-11-07T08:51:34Z</dcterms:modified>
  <cp:revision>1</cp:revision>
</cp:coreProperties>
</file>